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ladoljev\AppData\Local\Microsoft\Windows\INetCache\Content.Outlook\6Y2CUZ7A\"/>
    </mc:Choice>
  </mc:AlternateContent>
  <bookViews>
    <workbookView xWindow="0" yWindow="0" windowWidth="21030" windowHeight="8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1" i="1" l="1"/>
  <c r="G351" i="1"/>
  <c r="F351" i="1"/>
  <c r="H375" i="1"/>
  <c r="G375" i="1"/>
  <c r="F375" i="1"/>
  <c r="F334" i="1"/>
  <c r="F331" i="1"/>
  <c r="F321" i="1"/>
  <c r="F322" i="1" s="1"/>
  <c r="F309" i="1"/>
  <c r="F296" i="1"/>
  <c r="F288" i="1"/>
  <c r="F280" i="1"/>
  <c r="H312" i="1"/>
  <c r="G312" i="1"/>
  <c r="F312" i="1"/>
  <c r="H321" i="1"/>
  <c r="H322" i="1" s="1"/>
  <c r="G321" i="1"/>
  <c r="G322" i="1" s="1"/>
  <c r="H259" i="1"/>
  <c r="G259" i="1"/>
  <c r="F259" i="1"/>
  <c r="H247" i="1"/>
  <c r="G247" i="1"/>
  <c r="F247" i="1"/>
  <c r="H245" i="1"/>
  <c r="G245" i="1"/>
  <c r="F245" i="1"/>
  <c r="F335" i="1" l="1"/>
  <c r="G250" i="1"/>
  <c r="G188" i="1" s="1"/>
  <c r="F250" i="1"/>
  <c r="F188" i="1" s="1"/>
  <c r="H250" i="1"/>
  <c r="H188" i="1" s="1"/>
  <c r="F96" i="1"/>
  <c r="F94" i="1"/>
  <c r="F92" i="1" l="1"/>
  <c r="F34" i="1"/>
  <c r="F366" i="1" l="1"/>
  <c r="H360" i="1"/>
  <c r="H367" i="1" s="1"/>
  <c r="H336" i="1" s="1"/>
  <c r="G360" i="1"/>
  <c r="G367" i="1" s="1"/>
  <c r="G336" i="1" s="1"/>
  <c r="F360" i="1"/>
  <c r="F347" i="1"/>
  <c r="F339" i="1"/>
  <c r="H334" i="1"/>
  <c r="G334" i="1"/>
  <c r="H331" i="1"/>
  <c r="G331" i="1"/>
  <c r="F325" i="1"/>
  <c r="F326" i="1" s="1"/>
  <c r="H317" i="1"/>
  <c r="G317" i="1"/>
  <c r="F317" i="1"/>
  <c r="F318" i="1" s="1"/>
  <c r="H309" i="1"/>
  <c r="G309" i="1"/>
  <c r="H296" i="1"/>
  <c r="G296" i="1"/>
  <c r="H288" i="1"/>
  <c r="G288" i="1"/>
  <c r="H283" i="1"/>
  <c r="G283" i="1"/>
  <c r="F283" i="1"/>
  <c r="F289" i="1" s="1"/>
  <c r="H280" i="1"/>
  <c r="G280" i="1"/>
  <c r="F44" i="1"/>
  <c r="F45" i="1" s="1"/>
  <c r="F8" i="1"/>
  <c r="F14" i="1" s="1"/>
  <c r="F273" i="1" l="1"/>
  <c r="G318" i="1"/>
  <c r="H318" i="1"/>
  <c r="F4" i="1"/>
  <c r="F348" i="1"/>
  <c r="H289" i="1"/>
  <c r="G289" i="1"/>
  <c r="H335" i="1"/>
  <c r="G335" i="1"/>
  <c r="F367" i="1"/>
  <c r="G273" i="1" l="1"/>
  <c r="H273" i="1"/>
  <c r="H3" i="1" s="1"/>
  <c r="F336" i="1"/>
  <c r="F3" i="1" s="1"/>
  <c r="G3" i="1"/>
</calcChain>
</file>

<file path=xl/sharedStrings.xml><?xml version="1.0" encoding="utf-8"?>
<sst xmlns="http://schemas.openxmlformats.org/spreadsheetml/2006/main" count="705" uniqueCount="169">
  <si>
    <t>PRO</t>
  </si>
  <si>
    <t>IZV</t>
  </si>
  <si>
    <t>FP</t>
  </si>
  <si>
    <t>KTO</t>
  </si>
  <si>
    <t>NAZIV AKTIVNOSTI ILI PROJEKTA</t>
  </si>
  <si>
    <t>PLAN 2022.</t>
  </si>
  <si>
    <t>1</t>
  </si>
  <si>
    <t>2</t>
  </si>
  <si>
    <t>3</t>
  </si>
  <si>
    <t>4</t>
  </si>
  <si>
    <t>5</t>
  </si>
  <si>
    <t>UKUPNO</t>
  </si>
  <si>
    <t>A761016</t>
  </si>
  <si>
    <t>Administracija i upravljanje</t>
  </si>
  <si>
    <t>P3208</t>
  </si>
  <si>
    <t>0473</t>
  </si>
  <si>
    <t>Plaće za redovan rad</t>
  </si>
  <si>
    <t>Plaće za prekovremeni rad</t>
  </si>
  <si>
    <t>Plaće za posebne uvjete rada</t>
  </si>
  <si>
    <t>Plaće</t>
  </si>
  <si>
    <t xml:space="preserve">Ostali rashodi za zaposlene </t>
  </si>
  <si>
    <t>Doprinosi za obvezno zdravstveno osiguranje</t>
  </si>
  <si>
    <t>Doprinosi za obv. osigu. u slučaju nezaposlenosti</t>
  </si>
  <si>
    <t>Doprinosi na plaće</t>
  </si>
  <si>
    <t>plaće BRUTO</t>
  </si>
  <si>
    <t>Službena putovanja</t>
  </si>
  <si>
    <t>Naknade za prijevoz, za rad na terenu i odvojeni život</t>
  </si>
  <si>
    <t>Stručno usavršavanje zaposlenika</t>
  </si>
  <si>
    <t>Ostale naknade troškova zaposlenima</t>
  </si>
  <si>
    <t>Materijalni rashodi za zaposlene</t>
  </si>
  <si>
    <t>Uredski materijal i ostali materijalni rashodi</t>
  </si>
  <si>
    <t>Energija</t>
  </si>
  <si>
    <t>Materijal i dijelovi za tekuće i inv.odr.</t>
  </si>
  <si>
    <t>Sitni inventar i auto gume</t>
  </si>
  <si>
    <t>Službena, radna i zaštitna odjeća i obuća</t>
  </si>
  <si>
    <t>Rashodi za materijal i energiju</t>
  </si>
  <si>
    <t>Usluge telefona, pošte i prijevoza</t>
  </si>
  <si>
    <t>Usluge tek.i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</si>
  <si>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</si>
  <si>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</si>
  <si>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</si>
  <si>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</si>
  <si>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</si>
  <si>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</si>
  <si>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Rashodi za usluge</t>
  </si>
  <si>
    <t>Naknade troškova osobama izvan radnog odnosa</t>
  </si>
  <si>
    <t>Naknada za rad predstavničkih i izvršnih tijela</t>
  </si>
  <si>
    <t>Reprezentacija</t>
  </si>
  <si>
    <t>Članarine</t>
  </si>
  <si>
    <t>Pristojbe i naknade</t>
  </si>
  <si>
    <t>Troškovi sudskih postupaka</t>
  </si>
  <si>
    <t>Ostali nespomenuti rashodi poslovanja</t>
  </si>
  <si>
    <t xml:space="preserve">Materijalni rashodi </t>
  </si>
  <si>
    <t>Bankarske usluge i usluge platnog pr.</t>
  </si>
  <si>
    <t>Zatezne kamate</t>
  </si>
  <si>
    <t>Ostali financijski rashodi</t>
  </si>
  <si>
    <t>Financijski rashodi</t>
  </si>
  <si>
    <t>Naknade građanima i kućanstvima u novcu</t>
  </si>
  <si>
    <t>Ugovorene kazne</t>
  </si>
  <si>
    <t>Ostale kazne</t>
  </si>
  <si>
    <t>ostale kazne</t>
  </si>
  <si>
    <t xml:space="preserve">ostali rashodi </t>
  </si>
  <si>
    <t>Uredska oprema i namještaj</t>
  </si>
  <si>
    <t>Komunikacijska oprema</t>
  </si>
  <si>
    <t>Oprema za održavanje i zaštitu</t>
  </si>
  <si>
    <t>Uređaji, strojevi i oprema za ostale namjene</t>
  </si>
  <si>
    <t>Postrojenja i oprema</t>
  </si>
  <si>
    <t>Rashodi za nabavu proizvedene dugotrajne imovine</t>
  </si>
  <si>
    <t>Dodatna ulaganja na građevinskim objektima</t>
  </si>
  <si>
    <t>Rashodi za dodatna ulaganja</t>
  </si>
  <si>
    <t>K761017</t>
  </si>
  <si>
    <t>Obnova voznog parka</t>
  </si>
  <si>
    <t>Rahodi za materijal i energiju</t>
  </si>
  <si>
    <t>Usluge tekućeg i investicijskog održavanja</t>
  </si>
  <si>
    <t>Premije osiguranja</t>
  </si>
  <si>
    <t>K761018</t>
  </si>
  <si>
    <t>Informatizacija Ministarstva</t>
  </si>
  <si>
    <t>Računalne usluge</t>
  </si>
  <si>
    <t>Licence</t>
  </si>
  <si>
    <t>Nematerijalna imovina</t>
  </si>
  <si>
    <t>Rashodi za nabavu neproizvedene dugotrajne imovine</t>
  </si>
  <si>
    <t>Ulaganja u računalne programe</t>
  </si>
  <si>
    <t>Nematerijalna proizvedena imovina</t>
  </si>
  <si>
    <t>K761007</t>
  </si>
  <si>
    <t>Izrade studija hrvatskog turizma</t>
  </si>
  <si>
    <t>Ostala nematerijalna imovina</t>
  </si>
  <si>
    <t>Tekući prijenosu između proračunskih korisnika istog proračuna</t>
  </si>
  <si>
    <t>A587006</t>
  </si>
  <si>
    <t>Međunarodna suradnja</t>
  </si>
  <si>
    <t xml:space="preserve">Usluge telefona,pošte </t>
  </si>
  <si>
    <t>A819027</t>
  </si>
  <si>
    <t>Poticaj za povećanje sigurnosti turista</t>
  </si>
  <si>
    <t>Tekuće pomoći unutar općeg proračuna</t>
  </si>
  <si>
    <t>tekući prijenosi</t>
  </si>
  <si>
    <t>Tekući prijenosi</t>
  </si>
  <si>
    <t>Tekuće donacije u novcu</t>
  </si>
  <si>
    <t>Tekuće donacije</t>
  </si>
  <si>
    <t>Ostali rashodi</t>
  </si>
  <si>
    <t>A587014</t>
  </si>
  <si>
    <t>Jačanje turističkog tržišta iljudskih potencijala u turizmu</t>
  </si>
  <si>
    <t>Naknade troškovima izvan radnog odnosa</t>
  </si>
  <si>
    <t>Tekuće pomoći proračunskim korisnicima drugih proračuna</t>
  </si>
  <si>
    <t>Pomoći dane u inozemstvu i unutar općeg proračuna</t>
  </si>
  <si>
    <t>A761038</t>
  </si>
  <si>
    <t>Kategorizacija</t>
  </si>
  <si>
    <t>Motorni benzin i dizel gorivo</t>
  </si>
  <si>
    <t>Usluge telefona, prijevoza, rent-car</t>
  </si>
  <si>
    <t>A587055</t>
  </si>
  <si>
    <t>Konkurentnost turističkog gospodarstva</t>
  </si>
  <si>
    <t xml:space="preserve">Rashodi za usluge </t>
  </si>
  <si>
    <t>Subvencije trgovačkim društvima</t>
  </si>
  <si>
    <t>Subvencije obrtnicima</t>
  </si>
  <si>
    <t>Subvencije</t>
  </si>
  <si>
    <t>Kapitalne pomoći kreditnim i ostalim financijskim institucijama te trgovačkim društvima izvan javnog sektora</t>
  </si>
  <si>
    <t>Kapitalne pomoći poljoprivrednicima i obrtnicima</t>
  </si>
  <si>
    <t>A761044</t>
  </si>
  <si>
    <t>Fond za turizam</t>
  </si>
  <si>
    <t>Kapitalne pomoći unutar općeg proračuna</t>
  </si>
  <si>
    <t>Pomoći unutar općeg proračuna</t>
  </si>
  <si>
    <t>Tekuće pomoći proračunskim korisnicima</t>
  </si>
  <si>
    <t>Kapitalne pomoći proračnskim korisnicima</t>
  </si>
  <si>
    <t>Pomoći proračunskim korisnicima drugih proračuna</t>
  </si>
  <si>
    <t>Kapitalni prijenosi između proračunskih kosrisnika istog proračuna</t>
  </si>
  <si>
    <t>Prijenosi između proračunskih korisnika istog proračuna</t>
  </si>
  <si>
    <t>A587018</t>
  </si>
  <si>
    <t>Programi subvencioniranja kreditnih programa u turizmu</t>
  </si>
  <si>
    <t>Subvencije trgovačkim društvima izvan javnog sektora</t>
  </si>
  <si>
    <t>Subvencije poljoprivrednicima i obrtnicima</t>
  </si>
  <si>
    <t xml:space="preserve">Subvencije </t>
  </si>
  <si>
    <t>P3209</t>
  </si>
  <si>
    <t>A587001</t>
  </si>
  <si>
    <t xml:space="preserve">Turistička promidžba Republike Hrvatske </t>
  </si>
  <si>
    <t>K819038</t>
  </si>
  <si>
    <t>Stručni ispiti turističkih zajednica</t>
  </si>
  <si>
    <t>Naknade za rad povjerenstava</t>
  </si>
  <si>
    <t>A587056</t>
  </si>
  <si>
    <t>OP Ljudski potencijali prioritet 2,3,5</t>
  </si>
  <si>
    <t>plaće ( bruto)</t>
  </si>
  <si>
    <t>Tekući prijenosi između proračunskih korisnika istog proračuna</t>
  </si>
  <si>
    <t xml:space="preserve">Tekući prijenosi između proračuna </t>
  </si>
  <si>
    <t>Pomoći temeljem prijenosa EU sredstava</t>
  </si>
  <si>
    <t>Subvencije trgovačkim društvima, zadrugama, poljoprivrednicima i obrtnicima izvan javnog sektora</t>
  </si>
  <si>
    <t>Subvencije trgovačkim društvima iz EU sredstava</t>
  </si>
  <si>
    <t>Subvencije trgovačkim društvima, zadrugama, poljoprivrednicima i obrtnicima iz EU sredstava</t>
  </si>
  <si>
    <t>rashodi za nabavu neproizvodne dugotrajne imovine</t>
  </si>
  <si>
    <t>Nematerijalna proizvedena  imovina</t>
  </si>
  <si>
    <t>A587057</t>
  </si>
  <si>
    <t>OP Konkurentnost i kohezija Prioritet 2</t>
  </si>
  <si>
    <t>Usluge telefona,pošte i prijevoza</t>
  </si>
  <si>
    <t>zakupnine i najamnine</t>
  </si>
  <si>
    <t>Materijalni rashodi</t>
  </si>
  <si>
    <t>Tekuće donacije iz EU sredstava</t>
  </si>
  <si>
    <t>A587058</t>
  </si>
  <si>
    <t>Podrška upravljanju Strategijom EU za Jadransku i Jonsku regiju (EUSAIR)</t>
  </si>
  <si>
    <t>Bruto plaće</t>
  </si>
  <si>
    <t>A587061</t>
  </si>
  <si>
    <t>Program sufinanciranja ulaganja u  kontinentalnu turističku infrastrukturu</t>
  </si>
  <si>
    <t>A587060</t>
  </si>
  <si>
    <t>Hrvatski turistički vaucher-Cro kartica</t>
  </si>
  <si>
    <t>T587062</t>
  </si>
  <si>
    <t>Presjedanje RH Europskom unijom</t>
  </si>
  <si>
    <t>T587066</t>
  </si>
  <si>
    <t>SVJETSKA IZLOŽBA EXPO 2020- DUBAI</t>
  </si>
  <si>
    <t>PLAN 2020</t>
  </si>
  <si>
    <t>PLAN 2021</t>
  </si>
  <si>
    <t>Prijenos između proračunskih korisnika istog proračuna</t>
  </si>
  <si>
    <t>Pomoći dane u inozemstvo i unutar općeg proračuna</t>
  </si>
  <si>
    <t>M I N I S T A R</t>
  </si>
  <si>
    <t>Gari Capelli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</si>
</sst>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74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1" fillId="0" borderId="0"/>
  </cellStyleXfs>
  <cellXfs count="171">
    <xf numFmtId="0" fontId="0" fillId="0" borderId="0" xfId="0"/>
    <xf numFmtId="49" fontId="6" fillId="6" borderId="2" xfId="0" applyNumberFormat="1" applyFont="1" applyFill="1" applyBorder="1" applyAlignment="1">
      <alignment horizontal="center" vertical="center" wrapText="1"/>
    </xf>
    <xf numFmtId="49" fontId="4" fillId="6" borderId="2" xfId="2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3" fontId="7" fillId="7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7" fillId="8" borderId="2" xfId="0" applyFont="1" applyFill="1" applyBorder="1" applyAlignment="1">
      <alignment horizontal="right" vertical="center" wrapText="1"/>
    </xf>
    <xf numFmtId="49" fontId="7" fillId="8" borderId="2" xfId="0" applyNumberFormat="1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left" vertical="center" wrapText="1"/>
    </xf>
    <xf numFmtId="3" fontId="7" fillId="8" borderId="2" xfId="0" applyNumberFormat="1" applyFont="1" applyFill="1" applyBorder="1" applyAlignment="1">
      <alignment horizontal="right" vertical="center"/>
    </xf>
    <xf numFmtId="0" fontId="8" fillId="10" borderId="2" xfId="0" applyFont="1" applyFill="1" applyBorder="1" applyAlignment="1">
      <alignment horizontal="right" vertical="center" wrapText="1"/>
    </xf>
    <xf numFmtId="49" fontId="8" fillId="10" borderId="2" xfId="0" applyNumberFormat="1" applyFont="1" applyFill="1" applyBorder="1" applyAlignment="1">
      <alignment horizontal="right" vertical="center"/>
    </xf>
    <xf numFmtId="0" fontId="8" fillId="10" borderId="2" xfId="0" applyFont="1" applyFill="1" applyBorder="1" applyAlignment="1">
      <alignment horizontal="right" vertical="center"/>
    </xf>
    <xf numFmtId="0" fontId="8" fillId="10" borderId="2" xfId="0" applyFont="1" applyFill="1" applyBorder="1" applyAlignment="1">
      <alignment horizontal="left" vertical="center" wrapText="1"/>
    </xf>
    <xf numFmtId="3" fontId="8" fillId="10" borderId="2" xfId="0" applyNumberFormat="1" applyFont="1" applyFill="1" applyBorder="1" applyAlignment="1">
      <alignment horizontal="right" vertical="center"/>
    </xf>
    <xf numFmtId="0" fontId="4" fillId="0" borderId="0" xfId="0" applyFont="1"/>
    <xf numFmtId="0" fontId="8" fillId="9" borderId="2" xfId="0" applyFont="1" applyFill="1" applyBorder="1" applyAlignment="1">
      <alignment horizontal="right" vertical="center" wrapText="1"/>
    </xf>
    <xf numFmtId="49" fontId="8" fillId="9" borderId="2" xfId="0" applyNumberFormat="1" applyFont="1" applyFill="1" applyBorder="1" applyAlignment="1">
      <alignment horizontal="right" vertical="center"/>
    </xf>
    <xf numFmtId="0" fontId="8" fillId="9" borderId="2" xfId="0" applyFont="1" applyFill="1" applyBorder="1" applyAlignment="1">
      <alignment horizontal="right" vertical="center"/>
    </xf>
    <xf numFmtId="0" fontId="8" fillId="9" borderId="2" xfId="0" applyFont="1" applyFill="1" applyBorder="1" applyAlignment="1">
      <alignment horizontal="left" vertical="center" wrapText="1"/>
    </xf>
    <xf numFmtId="3" fontId="8" fillId="9" borderId="2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 wrapText="1"/>
    </xf>
    <xf numFmtId="0" fontId="0" fillId="0" borderId="0" xfId="0" applyFont="1"/>
    <xf numFmtId="0" fontId="8" fillId="8" borderId="2" xfId="0" applyFont="1" applyFill="1" applyBorder="1" applyAlignment="1">
      <alignment horizontal="right" vertical="center" wrapText="1"/>
    </xf>
    <xf numFmtId="49" fontId="8" fillId="8" borderId="2" xfId="0" applyNumberFormat="1" applyFont="1" applyFill="1" applyBorder="1" applyAlignment="1">
      <alignment horizontal="right" vertical="center"/>
    </xf>
    <xf numFmtId="3" fontId="8" fillId="8" borderId="2" xfId="0" applyNumberFormat="1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right" vertical="center"/>
    </xf>
    <xf numFmtId="0" fontId="8" fillId="11" borderId="2" xfId="0" applyFont="1" applyFill="1" applyBorder="1" applyAlignment="1">
      <alignment horizontal="right" vertical="center" wrapText="1"/>
    </xf>
    <xf numFmtId="49" fontId="8" fillId="11" borderId="2" xfId="0" applyNumberFormat="1" applyFont="1" applyFill="1" applyBorder="1" applyAlignment="1">
      <alignment horizontal="right" vertical="center"/>
    </xf>
    <xf numFmtId="0" fontId="8" fillId="11" borderId="2" xfId="0" applyFont="1" applyFill="1" applyBorder="1" applyAlignment="1">
      <alignment horizontal="right" vertical="center"/>
    </xf>
    <xf numFmtId="0" fontId="8" fillId="11" borderId="2" xfId="0" applyFont="1" applyFill="1" applyBorder="1" applyAlignment="1">
      <alignment horizontal="left" vertical="center" wrapText="1"/>
    </xf>
    <xf numFmtId="3" fontId="8" fillId="11" borderId="2" xfId="0" applyNumberFormat="1" applyFont="1" applyFill="1" applyBorder="1" applyAlignment="1">
      <alignment horizontal="right" vertical="center"/>
    </xf>
    <xf numFmtId="0" fontId="7" fillId="12" borderId="2" xfId="0" applyFont="1" applyFill="1" applyBorder="1" applyAlignment="1">
      <alignment horizontal="left" vertical="center" wrapText="1"/>
    </xf>
    <xf numFmtId="3" fontId="7" fillId="9" borderId="2" xfId="0" applyNumberFormat="1" applyFont="1" applyFill="1" applyBorder="1" applyAlignment="1">
      <alignment horizontal="right" vertical="center"/>
    </xf>
    <xf numFmtId="3" fontId="8" fillId="8" borderId="2" xfId="0" applyNumberFormat="1" applyFont="1" applyFill="1" applyBorder="1" applyAlignment="1">
      <alignment vertical="center"/>
    </xf>
    <xf numFmtId="3" fontId="7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10" borderId="2" xfId="0" applyNumberFormat="1" applyFont="1" applyFill="1" applyBorder="1" applyAlignment="1">
      <alignment vertical="center"/>
    </xf>
    <xf numFmtId="0" fontId="8" fillId="13" borderId="2" xfId="0" applyFont="1" applyFill="1" applyBorder="1" applyAlignment="1">
      <alignment horizontal="right" vertical="center" wrapText="1"/>
    </xf>
    <xf numFmtId="49" fontId="8" fillId="13" borderId="2" xfId="0" applyNumberFormat="1" applyFont="1" applyFill="1" applyBorder="1" applyAlignment="1">
      <alignment horizontal="right" vertical="center"/>
    </xf>
    <xf numFmtId="0" fontId="7" fillId="13" borderId="2" xfId="0" applyFont="1" applyFill="1" applyBorder="1" applyAlignment="1">
      <alignment horizontal="right" vertical="center"/>
    </xf>
    <xf numFmtId="0" fontId="7" fillId="13" borderId="2" xfId="0" applyFont="1" applyFill="1" applyBorder="1" applyAlignment="1">
      <alignment horizontal="left" vertical="center" wrapText="1"/>
    </xf>
    <xf numFmtId="3" fontId="8" fillId="13" borderId="2" xfId="0" applyNumberFormat="1" applyFont="1" applyFill="1" applyBorder="1" applyAlignment="1">
      <alignment horizontal="right" vertical="center"/>
    </xf>
    <xf numFmtId="3" fontId="7" fillId="13" borderId="2" xfId="0" applyNumberFormat="1" applyFont="1" applyFill="1" applyBorder="1" applyAlignment="1">
      <alignment horizontal="right" vertical="center"/>
    </xf>
    <xf numFmtId="0" fontId="7" fillId="13" borderId="2" xfId="0" applyFont="1" applyFill="1" applyBorder="1" applyAlignment="1">
      <alignment horizontal="right" vertical="center" wrapText="1"/>
    </xf>
    <xf numFmtId="49" fontId="7" fillId="13" borderId="2" xfId="0" applyNumberFormat="1" applyFont="1" applyFill="1" applyBorder="1" applyAlignment="1">
      <alignment horizontal="right" vertical="center"/>
    </xf>
    <xf numFmtId="0" fontId="7" fillId="14" borderId="2" xfId="0" applyFont="1" applyFill="1" applyBorder="1" applyAlignment="1">
      <alignment horizontal="left" vertical="center" wrapText="1"/>
    </xf>
    <xf numFmtId="3" fontId="10" fillId="8" borderId="2" xfId="0" applyNumberFormat="1" applyFont="1" applyFill="1" applyBorder="1" applyAlignment="1">
      <alignment horizontal="right" vertical="center"/>
    </xf>
    <xf numFmtId="0" fontId="7" fillId="15" borderId="2" xfId="0" applyFont="1" applyFill="1" applyBorder="1" applyAlignment="1">
      <alignment horizontal="left" vertical="center" wrapText="1"/>
    </xf>
    <xf numFmtId="49" fontId="7" fillId="15" borderId="2" xfId="0" applyNumberFormat="1" applyFont="1" applyFill="1" applyBorder="1" applyAlignment="1">
      <alignment horizontal="right" vertical="center"/>
    </xf>
    <xf numFmtId="0" fontId="7" fillId="15" borderId="2" xfId="0" applyFont="1" applyFill="1" applyBorder="1" applyAlignment="1">
      <alignment horizontal="center" vertical="center"/>
    </xf>
    <xf numFmtId="3" fontId="7" fillId="15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16" borderId="2" xfId="3" applyFont="1" applyFill="1" applyBorder="1" applyAlignment="1">
      <alignment horizontal="right" vertical="center" wrapText="1"/>
    </xf>
    <xf numFmtId="49" fontId="9" fillId="16" borderId="2" xfId="3" applyNumberFormat="1" applyFont="1" applyFill="1" applyBorder="1" applyAlignment="1">
      <alignment horizontal="right" vertical="center"/>
    </xf>
    <xf numFmtId="0" fontId="9" fillId="16" borderId="2" xfId="3" applyFont="1" applyFill="1" applyBorder="1" applyAlignment="1">
      <alignment horizontal="right" vertical="center"/>
    </xf>
    <xf numFmtId="0" fontId="9" fillId="16" borderId="2" xfId="3" applyFont="1" applyFill="1" applyBorder="1" applyAlignment="1">
      <alignment horizontal="left" vertical="center" wrapText="1"/>
    </xf>
    <xf numFmtId="3" fontId="9" fillId="16" borderId="2" xfId="3" applyNumberFormat="1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right" vertical="center" wrapText="1"/>
    </xf>
    <xf numFmtId="49" fontId="10" fillId="8" borderId="2" xfId="0" applyNumberFormat="1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left" vertical="center" wrapText="1"/>
    </xf>
    <xf numFmtId="3" fontId="8" fillId="16" borderId="2" xfId="0" applyNumberFormat="1" applyFont="1" applyFill="1" applyBorder="1" applyAlignment="1">
      <alignment horizontal="right" vertical="center"/>
    </xf>
    <xf numFmtId="3" fontId="8" fillId="9" borderId="2" xfId="1" applyNumberFormat="1" applyFont="1" applyFill="1" applyBorder="1" applyAlignment="1">
      <alignment horizontal="right" vertical="center"/>
    </xf>
    <xf numFmtId="0" fontId="9" fillId="16" borderId="2" xfId="4" applyFont="1" applyFill="1" applyBorder="1" applyAlignment="1">
      <alignment horizontal="right" vertical="center" wrapText="1"/>
    </xf>
    <xf numFmtId="49" fontId="9" fillId="16" borderId="2" xfId="4" applyNumberFormat="1" applyFont="1" applyFill="1" applyBorder="1" applyAlignment="1">
      <alignment horizontal="right" vertical="center"/>
    </xf>
    <xf numFmtId="0" fontId="9" fillId="16" borderId="2" xfId="4" applyFont="1" applyFill="1" applyBorder="1" applyAlignment="1">
      <alignment horizontal="right" vertical="center"/>
    </xf>
    <xf numFmtId="0" fontId="9" fillId="16" borderId="2" xfId="4" applyFont="1" applyFill="1" applyBorder="1" applyAlignment="1">
      <alignment horizontal="left" vertical="center" wrapText="1"/>
    </xf>
    <xf numFmtId="3" fontId="8" fillId="16" borderId="2" xfId="4" applyNumberFormat="1" applyFont="1" applyFill="1" applyBorder="1" applyAlignment="1">
      <alignment horizontal="right" vertical="center"/>
    </xf>
    <xf numFmtId="0" fontId="9" fillId="9" borderId="2" xfId="3" applyFont="1" applyFill="1" applyBorder="1" applyAlignment="1">
      <alignment horizontal="right" vertical="center" wrapText="1"/>
    </xf>
    <xf numFmtId="49" fontId="9" fillId="9" borderId="2" xfId="3" applyNumberFormat="1" applyFont="1" applyFill="1" applyBorder="1" applyAlignment="1">
      <alignment horizontal="right" vertical="center"/>
    </xf>
    <xf numFmtId="0" fontId="9" fillId="9" borderId="2" xfId="3" applyFont="1" applyFill="1" applyBorder="1" applyAlignment="1">
      <alignment horizontal="right" vertical="center"/>
    </xf>
    <xf numFmtId="0" fontId="9" fillId="9" borderId="2" xfId="3" applyFont="1" applyFill="1" applyBorder="1" applyAlignment="1">
      <alignment horizontal="left" vertical="center" wrapText="1"/>
    </xf>
    <xf numFmtId="3" fontId="9" fillId="9" borderId="2" xfId="3" applyNumberFormat="1" applyFont="1" applyFill="1" applyBorder="1" applyAlignment="1">
      <alignment horizontal="right" vertical="center"/>
    </xf>
    <xf numFmtId="0" fontId="9" fillId="16" borderId="2" xfId="0" applyFont="1" applyFill="1" applyBorder="1" applyAlignment="1">
      <alignment horizontal="right" vertical="center" wrapText="1"/>
    </xf>
    <xf numFmtId="0" fontId="9" fillId="16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righ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8" fillId="16" borderId="2" xfId="0" applyFont="1" applyFill="1" applyBorder="1" applyAlignment="1">
      <alignment horizontal="right" vertical="center" wrapText="1"/>
    </xf>
    <xf numFmtId="0" fontId="8" fillId="16" borderId="2" xfId="0" applyFont="1" applyFill="1" applyBorder="1" applyAlignment="1">
      <alignment horizontal="left" vertical="center" wrapText="1"/>
    </xf>
    <xf numFmtId="0" fontId="9" fillId="0" borderId="2" xfId="0" applyFont="1" applyBorder="1"/>
    <xf numFmtId="3" fontId="9" fillId="9" borderId="2" xfId="0" applyNumberFormat="1" applyFont="1" applyFill="1" applyBorder="1" applyAlignment="1">
      <alignment horizontal="right"/>
    </xf>
    <xf numFmtId="0" fontId="10" fillId="8" borderId="2" xfId="0" applyFont="1" applyFill="1" applyBorder="1"/>
    <xf numFmtId="3" fontId="10" fillId="8" borderId="2" xfId="0" applyNumberFormat="1" applyFont="1" applyFill="1" applyBorder="1" applyAlignment="1">
      <alignment horizontal="right"/>
    </xf>
    <xf numFmtId="0" fontId="12" fillId="16" borderId="2" xfId="5" applyFont="1" applyFill="1" applyBorder="1" applyAlignment="1">
      <alignment horizontal="left" vertical="center" wrapText="1"/>
    </xf>
    <xf numFmtId="0" fontId="8" fillId="16" borderId="2" xfId="0" applyFont="1" applyFill="1" applyBorder="1" applyAlignment="1">
      <alignment horizontal="right" vertical="center"/>
    </xf>
    <xf numFmtId="3" fontId="7" fillId="12" borderId="2" xfId="0" applyNumberFormat="1" applyFont="1" applyFill="1" applyBorder="1" applyAlignment="1">
      <alignment horizontal="right" vertical="center"/>
    </xf>
    <xf numFmtId="0" fontId="9" fillId="17" borderId="2" xfId="0" applyFont="1" applyFill="1" applyBorder="1" applyAlignment="1">
      <alignment horizontal="right" vertical="center" wrapText="1"/>
    </xf>
    <xf numFmtId="49" fontId="9" fillId="17" borderId="2" xfId="0" applyNumberFormat="1" applyFont="1" applyFill="1" applyBorder="1" applyAlignment="1">
      <alignment horizontal="right" vertical="center"/>
    </xf>
    <xf numFmtId="0" fontId="9" fillId="17" borderId="2" xfId="0" applyFont="1" applyFill="1" applyBorder="1" applyAlignment="1">
      <alignment horizontal="right" vertical="center"/>
    </xf>
    <xf numFmtId="0" fontId="9" fillId="17" borderId="2" xfId="0" applyFont="1" applyFill="1" applyBorder="1" applyAlignment="1">
      <alignment horizontal="left" vertical="center" wrapText="1"/>
    </xf>
    <xf numFmtId="3" fontId="8" fillId="17" borderId="2" xfId="0" applyNumberFormat="1" applyFont="1" applyFill="1" applyBorder="1" applyAlignment="1">
      <alignment horizontal="right" vertical="center"/>
    </xf>
    <xf numFmtId="0" fontId="9" fillId="18" borderId="2" xfId="3" applyFont="1" applyFill="1" applyBorder="1" applyAlignment="1">
      <alignment horizontal="right" vertical="center" wrapText="1"/>
    </xf>
    <xf numFmtId="49" fontId="9" fillId="18" borderId="2" xfId="3" applyNumberFormat="1" applyFont="1" applyFill="1" applyBorder="1" applyAlignment="1">
      <alignment horizontal="right" vertical="center"/>
    </xf>
    <xf numFmtId="0" fontId="9" fillId="18" borderId="2" xfId="3" applyFont="1" applyFill="1" applyBorder="1" applyAlignment="1">
      <alignment horizontal="right" vertical="center"/>
    </xf>
    <xf numFmtId="0" fontId="9" fillId="18" borderId="2" xfId="3" applyFont="1" applyFill="1" applyBorder="1" applyAlignment="1">
      <alignment horizontal="left" vertical="center" wrapText="1"/>
    </xf>
    <xf numFmtId="3" fontId="8" fillId="18" borderId="2" xfId="0" applyNumberFormat="1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right" vertical="center"/>
    </xf>
    <xf numFmtId="0" fontId="9" fillId="19" borderId="2" xfId="0" applyFont="1" applyFill="1" applyBorder="1" applyAlignment="1">
      <alignment horizontal="right" vertical="center"/>
    </xf>
    <xf numFmtId="0" fontId="9" fillId="19" borderId="2" xfId="0" applyFont="1" applyFill="1" applyBorder="1" applyAlignment="1">
      <alignment horizontal="left" vertical="center" wrapText="1"/>
    </xf>
    <xf numFmtId="3" fontId="7" fillId="19" borderId="2" xfId="0" applyNumberFormat="1" applyFont="1" applyFill="1" applyBorder="1" applyAlignment="1">
      <alignment horizontal="right" vertical="center"/>
    </xf>
    <xf numFmtId="3" fontId="8" fillId="19" borderId="2" xfId="0" applyNumberFormat="1" applyFont="1" applyFill="1" applyBorder="1" applyAlignment="1">
      <alignment horizontal="right" vertical="center"/>
    </xf>
    <xf numFmtId="0" fontId="9" fillId="20" borderId="2" xfId="3" applyFont="1" applyFill="1" applyBorder="1" applyAlignment="1">
      <alignment horizontal="right" vertical="center" wrapText="1"/>
    </xf>
    <xf numFmtId="49" fontId="9" fillId="20" borderId="2" xfId="3" applyNumberFormat="1" applyFont="1" applyFill="1" applyBorder="1" applyAlignment="1">
      <alignment horizontal="right" vertical="center"/>
    </xf>
    <xf numFmtId="0" fontId="9" fillId="20" borderId="2" xfId="3" applyFont="1" applyFill="1" applyBorder="1" applyAlignment="1">
      <alignment horizontal="right" vertical="center"/>
    </xf>
    <xf numFmtId="0" fontId="9" fillId="20" borderId="2" xfId="3" applyFont="1" applyFill="1" applyBorder="1" applyAlignment="1">
      <alignment horizontal="left" vertical="center" wrapText="1"/>
    </xf>
    <xf numFmtId="3" fontId="8" fillId="20" borderId="2" xfId="0" applyNumberFormat="1" applyFont="1" applyFill="1" applyBorder="1" applyAlignment="1">
      <alignment horizontal="right" vertical="center"/>
    </xf>
    <xf numFmtId="0" fontId="9" fillId="16" borderId="2" xfId="0" applyFont="1" applyFill="1" applyBorder="1" applyAlignment="1">
      <alignment horizontal="right" vertical="center"/>
    </xf>
    <xf numFmtId="49" fontId="9" fillId="9" borderId="2" xfId="0" applyNumberFormat="1" applyFont="1" applyFill="1" applyBorder="1" applyAlignment="1">
      <alignment horizontal="right" vertical="center"/>
    </xf>
    <xf numFmtId="0" fontId="9" fillId="21" borderId="2" xfId="0" applyFont="1" applyFill="1" applyBorder="1" applyAlignment="1">
      <alignment horizontal="right" vertical="center" wrapText="1"/>
    </xf>
    <xf numFmtId="49" fontId="9" fillId="21" borderId="2" xfId="0" applyNumberFormat="1" applyFont="1" applyFill="1" applyBorder="1" applyAlignment="1">
      <alignment horizontal="right" vertical="center"/>
    </xf>
    <xf numFmtId="0" fontId="9" fillId="21" borderId="2" xfId="0" applyFont="1" applyFill="1" applyBorder="1" applyAlignment="1">
      <alignment horizontal="right" vertical="center"/>
    </xf>
    <xf numFmtId="0" fontId="8" fillId="21" borderId="2" xfId="0" applyFont="1" applyFill="1" applyBorder="1" applyAlignment="1">
      <alignment horizontal="left" vertical="center" wrapText="1"/>
    </xf>
    <xf numFmtId="3" fontId="8" fillId="21" borderId="2" xfId="0" applyNumberFormat="1" applyFont="1" applyFill="1" applyBorder="1" applyAlignment="1">
      <alignment horizontal="right" vertical="center"/>
    </xf>
    <xf numFmtId="0" fontId="9" fillId="18" borderId="2" xfId="0" applyFont="1" applyFill="1" applyBorder="1" applyAlignment="1">
      <alignment horizontal="right" vertical="center" wrapText="1"/>
    </xf>
    <xf numFmtId="49" fontId="9" fillId="18" borderId="2" xfId="0" applyNumberFormat="1" applyFont="1" applyFill="1" applyBorder="1" applyAlignment="1">
      <alignment horizontal="right" vertical="center"/>
    </xf>
    <xf numFmtId="0" fontId="9" fillId="18" borderId="2" xfId="0" applyFont="1" applyFill="1" applyBorder="1" applyAlignment="1">
      <alignment horizontal="right" vertical="center"/>
    </xf>
    <xf numFmtId="0" fontId="8" fillId="18" borderId="2" xfId="0" applyFont="1" applyFill="1" applyBorder="1" applyAlignment="1">
      <alignment horizontal="left" vertical="center" wrapText="1"/>
    </xf>
    <xf numFmtId="3" fontId="7" fillId="7" borderId="2" xfId="0" applyNumberFormat="1" applyFont="1" applyFill="1" applyBorder="1" applyAlignment="1">
      <alignment horizontal="right" vertical="center" wrapText="1"/>
    </xf>
    <xf numFmtId="49" fontId="9" fillId="16" borderId="2" xfId="0" applyNumberFormat="1" applyFont="1" applyFill="1" applyBorder="1" applyAlignment="1">
      <alignment horizontal="right" vertical="center"/>
    </xf>
    <xf numFmtId="49" fontId="9" fillId="19" borderId="2" xfId="0" applyNumberFormat="1" applyFont="1" applyFill="1" applyBorder="1" applyAlignment="1">
      <alignment horizontal="right" vertical="center"/>
    </xf>
    <xf numFmtId="0" fontId="8" fillId="19" borderId="2" xfId="0" applyFont="1" applyFill="1" applyBorder="1" applyAlignment="1">
      <alignment horizontal="left" vertical="center" wrapText="1"/>
    </xf>
    <xf numFmtId="49" fontId="7" fillId="14" borderId="2" xfId="0" applyNumberFormat="1" applyFont="1" applyFill="1" applyBorder="1" applyAlignment="1">
      <alignment horizontal="right" vertical="center"/>
    </xf>
    <xf numFmtId="0" fontId="7" fillId="14" borderId="2" xfId="0" applyFont="1" applyFill="1" applyBorder="1" applyAlignment="1">
      <alignment horizontal="center" vertical="center"/>
    </xf>
    <xf numFmtId="3" fontId="7" fillId="14" borderId="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8" borderId="2" xfId="0" applyFont="1" applyFill="1" applyBorder="1" applyAlignment="1">
      <alignment horizontal="right" vertical="center"/>
    </xf>
    <xf numFmtId="3" fontId="7" fillId="16" borderId="2" xfId="0" applyNumberFormat="1" applyFont="1" applyFill="1" applyBorder="1" applyAlignment="1">
      <alignment horizontal="right" vertical="center"/>
    </xf>
    <xf numFmtId="3" fontId="7" fillId="18" borderId="2" xfId="0" applyNumberFormat="1" applyFont="1" applyFill="1" applyBorder="1" applyAlignment="1">
      <alignment horizontal="right" vertical="center"/>
    </xf>
    <xf numFmtId="0" fontId="9" fillId="19" borderId="2" xfId="0" applyFont="1" applyFill="1" applyBorder="1" applyAlignment="1">
      <alignment horizontal="right" vertical="center" wrapText="1"/>
    </xf>
    <xf numFmtId="0" fontId="9" fillId="20" borderId="2" xfId="0" applyFont="1" applyFill="1" applyBorder="1" applyAlignment="1">
      <alignment horizontal="right" vertical="center" wrapText="1"/>
    </xf>
    <xf numFmtId="49" fontId="9" fillId="20" borderId="2" xfId="0" applyNumberFormat="1" applyFont="1" applyFill="1" applyBorder="1" applyAlignment="1">
      <alignment horizontal="right" vertical="center"/>
    </xf>
    <xf numFmtId="0" fontId="9" fillId="20" borderId="2" xfId="0" applyFont="1" applyFill="1" applyBorder="1" applyAlignment="1">
      <alignment horizontal="right" vertical="center"/>
    </xf>
    <xf numFmtId="0" fontId="9" fillId="18" borderId="2" xfId="0" applyFont="1" applyFill="1" applyBorder="1" applyAlignment="1">
      <alignment horizontal="left" vertical="center" wrapText="1"/>
    </xf>
    <xf numFmtId="0" fontId="9" fillId="19" borderId="2" xfId="3" applyFont="1" applyFill="1" applyBorder="1" applyAlignment="1">
      <alignment horizontal="right" vertical="center" wrapText="1"/>
    </xf>
    <xf numFmtId="49" fontId="9" fillId="19" borderId="2" xfId="3" applyNumberFormat="1" applyFont="1" applyFill="1" applyBorder="1" applyAlignment="1">
      <alignment horizontal="right" vertical="center"/>
    </xf>
    <xf numFmtId="0" fontId="9" fillId="19" borderId="2" xfId="3" applyFont="1" applyFill="1" applyBorder="1" applyAlignment="1">
      <alignment horizontal="right" vertical="center"/>
    </xf>
    <xf numFmtId="0" fontId="9" fillId="19" borderId="2" xfId="3" applyFont="1" applyFill="1" applyBorder="1" applyAlignment="1">
      <alignment horizontal="left" vertical="center" wrapText="1"/>
    </xf>
    <xf numFmtId="0" fontId="8" fillId="20" borderId="2" xfId="0" applyFont="1" applyFill="1" applyBorder="1" applyAlignment="1">
      <alignment horizontal="left" vertical="center" wrapText="1"/>
    </xf>
    <xf numFmtId="0" fontId="13" fillId="8" borderId="2" xfId="5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right" vertical="center" wrapText="1"/>
    </xf>
    <xf numFmtId="0" fontId="7" fillId="15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7" fillId="14" borderId="2" xfId="0" applyFont="1" applyFill="1" applyBorder="1" applyAlignment="1">
      <alignment horizontal="right" vertical="center" wrapText="1"/>
    </xf>
    <xf numFmtId="0" fontId="9" fillId="9" borderId="2" xfId="0" applyFont="1" applyFill="1" applyBorder="1" applyAlignment="1">
      <alignment horizontal="right" wrapText="1"/>
    </xf>
    <xf numFmtId="49" fontId="9" fillId="0" borderId="2" xfId="0" applyNumberFormat="1" applyFont="1" applyFill="1" applyBorder="1" applyAlignment="1">
      <alignment horizontal="right"/>
    </xf>
    <xf numFmtId="0" fontId="8" fillId="9" borderId="2" xfId="0" applyFont="1" applyFill="1" applyBorder="1" applyAlignment="1">
      <alignment horizontal="right"/>
    </xf>
  </cellXfs>
  <cellStyles count="6">
    <cellStyle name="40% - Isticanje1" xfId="3" builtinId="31"/>
    <cellStyle name="60% - Isticanje1" xfId="4" builtinId="32"/>
    <cellStyle name="Neutralno" xfId="1" builtinId="28"/>
    <cellStyle name="Normalno" xfId="0" builtinId="0"/>
    <cellStyle name="Obično_List4" xfId="5"/>
    <cellStyle name="Unos" xfId="2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0"/>
  <sheetViews>
    <sheetView tabSelected="1" topLeftCell="A343" zoomScaleNormal="100" workbookViewId="0">
      <selection activeCell="M361" sqref="M361"/>
    </sheetView>
  </sheetViews>
  <sheetFormatPr defaultRowHeight="15" x14ac:dyDescent="0.25"/>
  <cols>
    <col min="1" max="1" width="18" style="143" customWidth="1"/>
    <col min="2" max="2" width="12.28515625" style="144" customWidth="1"/>
    <col min="3" max="3" width="5" style="145" bestFit="1" customWidth="1"/>
    <col min="4" max="4" width="12.28515625" style="145" customWidth="1"/>
    <col min="5" max="5" width="52.42578125" style="146" customWidth="1"/>
    <col min="6" max="8" width="20.7109375" style="147" customWidth="1"/>
    <col min="28" max="28" width="9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163</v>
      </c>
      <c r="G1" s="3" t="s">
        <v>164</v>
      </c>
      <c r="H1" s="3" t="s">
        <v>5</v>
      </c>
    </row>
    <row r="2" spans="1:8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4">
        <v>6</v>
      </c>
      <c r="G2" s="4">
        <v>7</v>
      </c>
      <c r="H2" s="4">
        <v>8</v>
      </c>
    </row>
    <row r="3" spans="1:8" ht="35.25" customHeight="1" x14ac:dyDescent="0.25">
      <c r="A3" s="5" t="s">
        <v>11</v>
      </c>
      <c r="B3" s="163"/>
      <c r="C3" s="5"/>
      <c r="D3" s="5"/>
      <c r="E3" s="5"/>
      <c r="F3" s="6">
        <f>F4+F36+F67+F77+F92+F97+F113+F121+F140+F148+F162+F175+F180+F184+F188+F273+F336+F371+F377+F385+F395</f>
        <v>257896490</v>
      </c>
      <c r="G3" s="6">
        <f>G4+G36+G67+G77+G92+G97+G113+G121+G140+G148+G162+G175+G180+G184+G188+G273+G336+G371+G377+G385+G395</f>
        <v>230587801</v>
      </c>
      <c r="H3" s="6">
        <f>H4+H36+H67+H77+H92+H97+H113+H121+H140+H148+H162+H175+H180+H184+H188+H273+H336+H371+H377+H385+H395</f>
        <v>268834229</v>
      </c>
    </row>
    <row r="4" spans="1:8" x14ac:dyDescent="0.25">
      <c r="A4" s="7" t="s">
        <v>12</v>
      </c>
      <c r="B4" s="37"/>
      <c r="C4" s="7"/>
      <c r="D4" s="7"/>
      <c r="E4" s="8" t="s">
        <v>13</v>
      </c>
      <c r="F4" s="9">
        <f>F14+F45+F50+F53+F57+F63+F66</f>
        <v>33423424</v>
      </c>
      <c r="G4" s="9">
        <v>40936800</v>
      </c>
      <c r="H4" s="9">
        <v>41636800</v>
      </c>
    </row>
    <row r="5" spans="1:8" x14ac:dyDescent="0.25">
      <c r="A5" s="7" t="s">
        <v>14</v>
      </c>
      <c r="B5" s="10">
        <v>11</v>
      </c>
      <c r="C5" s="11" t="s">
        <v>15</v>
      </c>
      <c r="D5" s="12">
        <v>3111</v>
      </c>
      <c r="E5" s="13" t="s">
        <v>16</v>
      </c>
      <c r="F5" s="15">
        <v>19806480</v>
      </c>
      <c r="G5" s="15">
        <v>24000000</v>
      </c>
      <c r="H5" s="15">
        <v>24600000</v>
      </c>
    </row>
    <row r="6" spans="1:8" x14ac:dyDescent="0.25">
      <c r="A6" s="7"/>
      <c r="B6" s="10">
        <v>11</v>
      </c>
      <c r="C6" s="11" t="s">
        <v>15</v>
      </c>
      <c r="D6" s="12">
        <v>3113</v>
      </c>
      <c r="E6" s="13" t="s">
        <v>17</v>
      </c>
      <c r="F6" s="15">
        <v>450000</v>
      </c>
      <c r="G6" s="15">
        <v>700000</v>
      </c>
      <c r="H6" s="15">
        <v>700000</v>
      </c>
    </row>
    <row r="7" spans="1:8" x14ac:dyDescent="0.25">
      <c r="A7" s="7"/>
      <c r="B7" s="10">
        <v>11</v>
      </c>
      <c r="C7" s="11" t="s">
        <v>15</v>
      </c>
      <c r="D7" s="12">
        <v>3114</v>
      </c>
      <c r="E7" s="13" t="s">
        <v>18</v>
      </c>
      <c r="F7" s="15">
        <v>0</v>
      </c>
      <c r="G7" s="15">
        <v>0</v>
      </c>
      <c r="H7" s="15">
        <v>0</v>
      </c>
    </row>
    <row r="8" spans="1:8" x14ac:dyDescent="0.25">
      <c r="A8" s="7"/>
      <c r="B8" s="16"/>
      <c r="C8" s="17"/>
      <c r="D8" s="18">
        <v>311</v>
      </c>
      <c r="E8" s="19" t="s">
        <v>19</v>
      </c>
      <c r="F8" s="20">
        <f>F7+F6+F5</f>
        <v>20256480</v>
      </c>
      <c r="G8" s="20">
        <v>24700000</v>
      </c>
      <c r="H8" s="20">
        <v>25300000</v>
      </c>
    </row>
    <row r="9" spans="1:8" x14ac:dyDescent="0.25">
      <c r="A9" s="7"/>
      <c r="B9" s="10">
        <v>11</v>
      </c>
      <c r="C9" s="11" t="s">
        <v>15</v>
      </c>
      <c r="D9" s="12">
        <v>3121</v>
      </c>
      <c r="E9" s="13" t="s">
        <v>20</v>
      </c>
      <c r="F9" s="15">
        <v>500000</v>
      </c>
      <c r="G9" s="15">
        <v>700000</v>
      </c>
      <c r="H9" s="15">
        <v>800000</v>
      </c>
    </row>
    <row r="10" spans="1:8" x14ac:dyDescent="0.25">
      <c r="A10" s="7"/>
      <c r="B10" s="16"/>
      <c r="C10" s="17"/>
      <c r="D10" s="18">
        <v>312</v>
      </c>
      <c r="E10" s="19" t="s">
        <v>20</v>
      </c>
      <c r="F10" s="20">
        <v>500000</v>
      </c>
      <c r="G10" s="20">
        <v>700000</v>
      </c>
      <c r="H10" s="20">
        <v>800000</v>
      </c>
    </row>
    <row r="11" spans="1:8" x14ac:dyDescent="0.25">
      <c r="A11" s="7"/>
      <c r="B11" s="10">
        <v>11</v>
      </c>
      <c r="C11" s="11" t="s">
        <v>15</v>
      </c>
      <c r="D11" s="12">
        <v>3132</v>
      </c>
      <c r="E11" s="13" t="s">
        <v>21</v>
      </c>
      <c r="F11" s="15">
        <v>3500000</v>
      </c>
      <c r="G11" s="15">
        <v>4300000</v>
      </c>
      <c r="H11" s="15">
        <v>4500000</v>
      </c>
    </row>
    <row r="12" spans="1:8" x14ac:dyDescent="0.25">
      <c r="A12" s="7"/>
      <c r="B12" s="10">
        <v>11</v>
      </c>
      <c r="C12" s="11" t="s">
        <v>15</v>
      </c>
      <c r="D12" s="12">
        <v>3133</v>
      </c>
      <c r="E12" s="13" t="s">
        <v>22</v>
      </c>
      <c r="F12" s="15">
        <v>100000</v>
      </c>
      <c r="G12" s="15">
        <v>400000</v>
      </c>
      <c r="H12" s="15">
        <v>400000</v>
      </c>
    </row>
    <row r="13" spans="1:8" x14ac:dyDescent="0.25">
      <c r="A13" s="7"/>
      <c r="B13" s="16"/>
      <c r="C13" s="17"/>
      <c r="D13" s="18">
        <v>313</v>
      </c>
      <c r="E13" s="19" t="s">
        <v>23</v>
      </c>
      <c r="F13" s="20">
        <v>3600000</v>
      </c>
      <c r="G13" s="20">
        <v>4700000</v>
      </c>
      <c r="H13" s="20">
        <v>4900000</v>
      </c>
    </row>
    <row r="14" spans="1:8" x14ac:dyDescent="0.25">
      <c r="A14" s="7"/>
      <c r="B14" s="16"/>
      <c r="C14" s="17"/>
      <c r="D14" s="18">
        <v>31</v>
      </c>
      <c r="E14" s="19" t="s">
        <v>24</v>
      </c>
      <c r="F14" s="20">
        <f>F13+F10+F8</f>
        <v>24356480</v>
      </c>
      <c r="G14" s="20">
        <v>30100000</v>
      </c>
      <c r="H14" s="20">
        <v>31000000</v>
      </c>
    </row>
    <row r="15" spans="1:8" x14ac:dyDescent="0.25">
      <c r="A15" s="7"/>
      <c r="B15" s="10">
        <v>11</v>
      </c>
      <c r="C15" s="11" t="s">
        <v>15</v>
      </c>
      <c r="D15" s="12">
        <v>3211</v>
      </c>
      <c r="E15" s="13" t="s">
        <v>25</v>
      </c>
      <c r="F15" s="15">
        <v>1600000</v>
      </c>
      <c r="G15" s="15">
        <v>1500000</v>
      </c>
      <c r="H15" s="15">
        <v>1600000</v>
      </c>
    </row>
    <row r="16" spans="1:8" x14ac:dyDescent="0.25">
      <c r="A16" s="7"/>
      <c r="B16" s="10">
        <v>11</v>
      </c>
      <c r="C16" s="11" t="s">
        <v>15</v>
      </c>
      <c r="D16" s="12">
        <v>3212</v>
      </c>
      <c r="E16" s="13" t="s">
        <v>26</v>
      </c>
      <c r="F16" s="15">
        <v>530000</v>
      </c>
      <c r="G16" s="15">
        <v>700000</v>
      </c>
      <c r="H16" s="15">
        <v>700000</v>
      </c>
    </row>
    <row r="17" spans="1:8" x14ac:dyDescent="0.25">
      <c r="A17" s="7"/>
      <c r="B17" s="10">
        <v>11</v>
      </c>
      <c r="C17" s="11" t="s">
        <v>15</v>
      </c>
      <c r="D17" s="12">
        <v>3213</v>
      </c>
      <c r="E17" s="13" t="s">
        <v>27</v>
      </c>
      <c r="F17" s="15">
        <v>120000</v>
      </c>
      <c r="G17" s="15">
        <v>120000</v>
      </c>
      <c r="H17" s="15">
        <v>120000</v>
      </c>
    </row>
    <row r="18" spans="1:8" x14ac:dyDescent="0.25">
      <c r="A18" s="7"/>
      <c r="B18" s="10">
        <v>11</v>
      </c>
      <c r="C18" s="11" t="s">
        <v>15</v>
      </c>
      <c r="D18" s="12">
        <v>3214</v>
      </c>
      <c r="E18" s="13" t="s">
        <v>28</v>
      </c>
      <c r="F18" s="15">
        <v>150000</v>
      </c>
      <c r="G18" s="15">
        <v>150000</v>
      </c>
      <c r="H18" s="15">
        <v>150000</v>
      </c>
    </row>
    <row r="19" spans="1:8" x14ac:dyDescent="0.25">
      <c r="A19" s="7"/>
      <c r="B19" s="16"/>
      <c r="C19" s="17"/>
      <c r="D19" s="18">
        <v>321</v>
      </c>
      <c r="E19" s="19" t="s">
        <v>29</v>
      </c>
      <c r="F19" s="20">
        <v>2400000</v>
      </c>
      <c r="G19" s="20">
        <v>2470000</v>
      </c>
      <c r="H19" s="20">
        <v>2570000</v>
      </c>
    </row>
    <row r="20" spans="1:8" x14ac:dyDescent="0.25">
      <c r="A20" s="7"/>
      <c r="B20" s="10">
        <v>11</v>
      </c>
      <c r="C20" s="11" t="s">
        <v>15</v>
      </c>
      <c r="D20" s="12">
        <v>3221</v>
      </c>
      <c r="E20" s="13" t="s">
        <v>30</v>
      </c>
      <c r="F20" s="15">
        <v>260000</v>
      </c>
      <c r="G20" s="15">
        <v>300000</v>
      </c>
      <c r="H20" s="15">
        <v>300000</v>
      </c>
    </row>
    <row r="21" spans="1:8" x14ac:dyDescent="0.25">
      <c r="A21" s="7"/>
      <c r="B21" s="10">
        <v>11</v>
      </c>
      <c r="C21" s="11" t="s">
        <v>15</v>
      </c>
      <c r="D21" s="12">
        <v>3223</v>
      </c>
      <c r="E21" s="13" t="s">
        <v>31</v>
      </c>
      <c r="F21" s="15">
        <v>400000</v>
      </c>
      <c r="G21" s="15">
        <v>500000</v>
      </c>
      <c r="H21" s="15">
        <v>500000</v>
      </c>
    </row>
    <row r="22" spans="1:8" x14ac:dyDescent="0.25">
      <c r="A22" s="7"/>
      <c r="B22" s="10">
        <v>11</v>
      </c>
      <c r="C22" s="11" t="s">
        <v>15</v>
      </c>
      <c r="D22" s="12">
        <v>3224</v>
      </c>
      <c r="E22" s="13" t="s">
        <v>32</v>
      </c>
      <c r="F22" s="15">
        <v>100000</v>
      </c>
      <c r="G22" s="15">
        <v>100000</v>
      </c>
      <c r="H22" s="15">
        <v>200000</v>
      </c>
    </row>
    <row r="23" spans="1:8" x14ac:dyDescent="0.25">
      <c r="A23" s="7"/>
      <c r="B23" s="10">
        <v>11</v>
      </c>
      <c r="C23" s="11" t="s">
        <v>15</v>
      </c>
      <c r="D23" s="12">
        <v>3225</v>
      </c>
      <c r="E23" s="13" t="s">
        <v>33</v>
      </c>
      <c r="F23" s="15">
        <v>100000</v>
      </c>
      <c r="G23" s="15">
        <v>100000</v>
      </c>
      <c r="H23" s="15">
        <v>100000</v>
      </c>
    </row>
    <row r="24" spans="1:8" x14ac:dyDescent="0.25">
      <c r="A24" s="7"/>
      <c r="B24" s="10">
        <v>11</v>
      </c>
      <c r="C24" s="11" t="s">
        <v>15</v>
      </c>
      <c r="D24" s="12">
        <v>3227</v>
      </c>
      <c r="E24" s="13" t="s">
        <v>34</v>
      </c>
      <c r="F24" s="15">
        <v>10000</v>
      </c>
      <c r="G24" s="15">
        <v>9000</v>
      </c>
      <c r="H24" s="15">
        <v>9000</v>
      </c>
    </row>
    <row r="25" spans="1:8" x14ac:dyDescent="0.25">
      <c r="A25" s="7"/>
      <c r="B25" s="16"/>
      <c r="C25" s="17"/>
      <c r="D25" s="18">
        <v>322</v>
      </c>
      <c r="E25" s="19" t="s">
        <v>35</v>
      </c>
      <c r="F25" s="20">
        <v>870000</v>
      </c>
      <c r="G25" s="20">
        <v>1009000</v>
      </c>
      <c r="H25" s="20">
        <v>1109000</v>
      </c>
    </row>
    <row r="26" spans="1:8" x14ac:dyDescent="0.25">
      <c r="A26" s="7"/>
      <c r="B26" s="10">
        <v>11</v>
      </c>
      <c r="C26" s="11" t="s">
        <v>15</v>
      </c>
      <c r="D26" s="12">
        <v>3231</v>
      </c>
      <c r="E26" s="13" t="s">
        <v>36</v>
      </c>
      <c r="F26" s="15">
        <v>900000</v>
      </c>
      <c r="G26" s="15">
        <v>1100000</v>
      </c>
      <c r="H26" s="15">
        <v>1000000</v>
      </c>
    </row>
    <row r="27" spans="1:8" x14ac:dyDescent="0.25">
      <c r="A27" s="7"/>
      <c r="B27" s="10">
        <v>11</v>
      </c>
      <c r="C27" s="11" t="s">
        <v>15</v>
      </c>
      <c r="D27" s="12">
        <v>3232</v>
      </c>
      <c r="E27" s="13" t="s">
        <v>37</v>
      </c>
      <c r="F27" s="15">
        <v>500000</v>
      </c>
      <c r="G27" s="15">
        <v>500000</v>
      </c>
      <c r="H27" s="15">
        <v>500000</v>
      </c>
    </row>
    <row r="28" spans="1:8" x14ac:dyDescent="0.25">
      <c r="A28" s="7"/>
      <c r="B28" s="10">
        <v>11</v>
      </c>
      <c r="C28" s="11" t="s">
        <v>15</v>
      </c>
      <c r="D28" s="12">
        <v>3233</v>
      </c>
      <c r="E28" s="13" t="s">
        <v>38</v>
      </c>
      <c r="F28" s="15">
        <v>900000</v>
      </c>
      <c r="G28" s="15">
        <v>942500</v>
      </c>
      <c r="H28" s="15">
        <v>842500</v>
      </c>
    </row>
    <row r="29" spans="1:8" x14ac:dyDescent="0.25">
      <c r="A29" s="7"/>
      <c r="B29" s="10">
        <v>11</v>
      </c>
      <c r="C29" s="11" t="s">
        <v>15</v>
      </c>
      <c r="D29" s="12">
        <v>3234</v>
      </c>
      <c r="E29" s="13" t="s">
        <v>39</v>
      </c>
      <c r="F29" s="15">
        <v>300000</v>
      </c>
      <c r="G29" s="15">
        <v>300000</v>
      </c>
      <c r="H29" s="15">
        <v>300000</v>
      </c>
    </row>
    <row r="30" spans="1:8" x14ac:dyDescent="0.25">
      <c r="A30" s="7"/>
      <c r="B30" s="10">
        <v>11</v>
      </c>
      <c r="C30" s="11" t="s">
        <v>15</v>
      </c>
      <c r="D30" s="12">
        <v>3235</v>
      </c>
      <c r="E30" s="13" t="s">
        <v>40</v>
      </c>
      <c r="F30" s="15">
        <v>1463644</v>
      </c>
      <c r="G30" s="15">
        <v>1700000</v>
      </c>
      <c r="H30" s="15">
        <v>1500000</v>
      </c>
    </row>
    <row r="31" spans="1:8" x14ac:dyDescent="0.25">
      <c r="A31" s="7"/>
      <c r="B31" s="10">
        <v>11</v>
      </c>
      <c r="C31" s="11" t="s">
        <v>15</v>
      </c>
      <c r="D31" s="12">
        <v>3236</v>
      </c>
      <c r="E31" s="13" t="s">
        <v>41</v>
      </c>
      <c r="F31" s="15">
        <v>50000</v>
      </c>
      <c r="G31" s="15">
        <v>50000</v>
      </c>
      <c r="H31" s="15">
        <v>50000</v>
      </c>
    </row>
    <row r="32" spans="1:8" x14ac:dyDescent="0.25">
      <c r="A32" s="7"/>
      <c r="B32" s="10">
        <v>11</v>
      </c>
      <c r="C32" s="11" t="s">
        <v>15</v>
      </c>
      <c r="D32" s="12">
        <v>3237</v>
      </c>
      <c r="E32" s="13" t="s">
        <v>42</v>
      </c>
      <c r="F32" s="15">
        <v>589000</v>
      </c>
      <c r="G32" s="15">
        <v>1000000</v>
      </c>
      <c r="H32" s="15">
        <v>1000000</v>
      </c>
    </row>
    <row r="33" spans="1:8" x14ac:dyDescent="0.25">
      <c r="A33" s="7"/>
      <c r="B33" s="10">
        <v>11</v>
      </c>
      <c r="C33" s="11" t="s">
        <v>15</v>
      </c>
      <c r="D33" s="12">
        <v>3239</v>
      </c>
      <c r="E33" s="13" t="s">
        <v>43</v>
      </c>
      <c r="F33" s="15">
        <v>275000</v>
      </c>
      <c r="G33" s="15">
        <v>280300</v>
      </c>
      <c r="H33" s="15">
        <v>280300</v>
      </c>
    </row>
    <row r="34" spans="1:8" x14ac:dyDescent="0.25">
      <c r="A34" s="7"/>
      <c r="B34" s="16"/>
      <c r="C34" s="17"/>
      <c r="D34" s="18">
        <v>323</v>
      </c>
      <c r="E34" s="19" t="s">
        <v>44</v>
      </c>
      <c r="F34" s="20">
        <f>F33+F32+F31+F30+F29+F28+F27+F26</f>
        <v>4977644</v>
      </c>
      <c r="G34" s="20">
        <v>5872800</v>
      </c>
      <c r="H34" s="20">
        <v>5472800</v>
      </c>
    </row>
    <row r="35" spans="1:8" x14ac:dyDescent="0.25">
      <c r="A35" s="7"/>
      <c r="B35" s="10">
        <v>11</v>
      </c>
      <c r="C35" s="11" t="s">
        <v>15</v>
      </c>
      <c r="D35" s="12">
        <v>3241</v>
      </c>
      <c r="E35" s="13" t="s">
        <v>45</v>
      </c>
      <c r="F35" s="15">
        <v>50000</v>
      </c>
      <c r="G35" s="15">
        <v>50000</v>
      </c>
      <c r="H35" s="15">
        <v>50000</v>
      </c>
    </row>
    <row r="36" spans="1:8" x14ac:dyDescent="0.25">
      <c r="A36" s="7"/>
      <c r="B36" s="21">
        <v>52</v>
      </c>
      <c r="C36" s="22" t="s">
        <v>15</v>
      </c>
      <c r="D36" s="23">
        <v>3241</v>
      </c>
      <c r="E36" s="24" t="s">
        <v>45</v>
      </c>
      <c r="F36" s="25">
        <v>13000</v>
      </c>
      <c r="G36" s="25">
        <v>13000</v>
      </c>
      <c r="H36" s="25">
        <v>13000</v>
      </c>
    </row>
    <row r="37" spans="1:8" s="26" customFormat="1" x14ac:dyDescent="0.25">
      <c r="A37" s="7"/>
      <c r="B37" s="16"/>
      <c r="C37" s="17"/>
      <c r="D37" s="18">
        <v>324</v>
      </c>
      <c r="E37" s="19" t="s">
        <v>45</v>
      </c>
      <c r="F37" s="20">
        <v>63000</v>
      </c>
      <c r="G37" s="20">
        <v>63000</v>
      </c>
      <c r="H37" s="20">
        <v>63000</v>
      </c>
    </row>
    <row r="38" spans="1:8" x14ac:dyDescent="0.25">
      <c r="A38" s="7"/>
      <c r="B38" s="27">
        <v>11</v>
      </c>
      <c r="C38" s="28" t="s">
        <v>15</v>
      </c>
      <c r="D38" s="29">
        <v>3291</v>
      </c>
      <c r="E38" s="30" t="s">
        <v>46</v>
      </c>
      <c r="F38" s="31">
        <v>5000</v>
      </c>
      <c r="G38" s="31">
        <v>4500</v>
      </c>
      <c r="H38" s="31">
        <v>4500</v>
      </c>
    </row>
    <row r="39" spans="1:8" x14ac:dyDescent="0.25">
      <c r="A39" s="7"/>
      <c r="B39" s="10">
        <v>11</v>
      </c>
      <c r="C39" s="11" t="s">
        <v>15</v>
      </c>
      <c r="D39" s="12">
        <v>3293</v>
      </c>
      <c r="E39" s="13" t="s">
        <v>47</v>
      </c>
      <c r="F39" s="15">
        <v>220000</v>
      </c>
      <c r="G39" s="15">
        <v>241500</v>
      </c>
      <c r="H39" s="15">
        <v>241500</v>
      </c>
    </row>
    <row r="40" spans="1:8" x14ac:dyDescent="0.25">
      <c r="A40" s="7"/>
      <c r="B40" s="10">
        <v>11</v>
      </c>
      <c r="C40" s="11" t="s">
        <v>15</v>
      </c>
      <c r="D40" s="12">
        <v>3294</v>
      </c>
      <c r="E40" s="13" t="s">
        <v>48</v>
      </c>
      <c r="F40" s="15">
        <v>5000</v>
      </c>
      <c r="G40" s="15">
        <v>4000</v>
      </c>
      <c r="H40" s="15">
        <v>4000</v>
      </c>
    </row>
    <row r="41" spans="1:8" x14ac:dyDescent="0.25">
      <c r="A41" s="7"/>
      <c r="B41" s="10">
        <v>11</v>
      </c>
      <c r="C41" s="11" t="s">
        <v>15</v>
      </c>
      <c r="D41" s="12">
        <v>3295</v>
      </c>
      <c r="E41" s="13" t="s">
        <v>49</v>
      </c>
      <c r="F41" s="15">
        <v>50000</v>
      </c>
      <c r="G41" s="15">
        <v>50000</v>
      </c>
      <c r="H41" s="15">
        <v>50000</v>
      </c>
    </row>
    <row r="42" spans="1:8" x14ac:dyDescent="0.25">
      <c r="A42" s="7"/>
      <c r="B42" s="10">
        <v>11</v>
      </c>
      <c r="C42" s="11" t="s">
        <v>15</v>
      </c>
      <c r="D42" s="12">
        <v>3296</v>
      </c>
      <c r="E42" s="13" t="s">
        <v>50</v>
      </c>
      <c r="F42" s="15">
        <v>20000</v>
      </c>
      <c r="G42" s="15">
        <v>801000</v>
      </c>
      <c r="H42" s="15">
        <v>801000</v>
      </c>
    </row>
    <row r="43" spans="1:8" x14ac:dyDescent="0.25">
      <c r="A43" s="7"/>
      <c r="B43" s="10">
        <v>11</v>
      </c>
      <c r="C43" s="11" t="s">
        <v>15</v>
      </c>
      <c r="D43" s="12">
        <v>3299</v>
      </c>
      <c r="E43" s="13" t="s">
        <v>51</v>
      </c>
      <c r="F43" s="15">
        <v>6300</v>
      </c>
      <c r="G43" s="15">
        <v>6000</v>
      </c>
      <c r="H43" s="15">
        <v>6000</v>
      </c>
    </row>
    <row r="44" spans="1:8" s="26" customFormat="1" x14ac:dyDescent="0.25">
      <c r="A44" s="7"/>
      <c r="B44" s="16"/>
      <c r="C44" s="17"/>
      <c r="D44" s="18">
        <v>329</v>
      </c>
      <c r="E44" s="19" t="s">
        <v>51</v>
      </c>
      <c r="F44" s="20">
        <f>F43+F42+F41+F40+F39+F38</f>
        <v>306300</v>
      </c>
      <c r="G44" s="20">
        <v>1107000</v>
      </c>
      <c r="H44" s="20">
        <v>1107000</v>
      </c>
    </row>
    <row r="45" spans="1:8" s="26" customFormat="1" x14ac:dyDescent="0.25">
      <c r="A45" s="7"/>
      <c r="B45" s="16"/>
      <c r="C45" s="17"/>
      <c r="D45" s="18">
        <v>32</v>
      </c>
      <c r="E45" s="19" t="s">
        <v>52</v>
      </c>
      <c r="F45" s="20">
        <f>F44+F37+F34+F25+F19</f>
        <v>8616944</v>
      </c>
      <c r="G45" s="20">
        <v>10521800</v>
      </c>
      <c r="H45" s="20">
        <v>10321800</v>
      </c>
    </row>
    <row r="46" spans="1:8" x14ac:dyDescent="0.25">
      <c r="A46" s="7"/>
      <c r="B46" s="10">
        <v>11</v>
      </c>
      <c r="C46" s="11" t="s">
        <v>15</v>
      </c>
      <c r="D46" s="12">
        <v>3431</v>
      </c>
      <c r="E46" s="13" t="s">
        <v>53</v>
      </c>
      <c r="F46" s="15">
        <v>5000</v>
      </c>
      <c r="G46" s="15">
        <v>5000</v>
      </c>
      <c r="H46" s="15">
        <v>5000</v>
      </c>
    </row>
    <row r="47" spans="1:8" x14ac:dyDescent="0.25">
      <c r="A47" s="7"/>
      <c r="B47" s="10">
        <v>11</v>
      </c>
      <c r="C47" s="11" t="s">
        <v>15</v>
      </c>
      <c r="D47" s="12">
        <v>3433</v>
      </c>
      <c r="E47" s="13" t="s">
        <v>54</v>
      </c>
      <c r="F47" s="15">
        <v>20000</v>
      </c>
      <c r="G47" s="15">
        <v>5000</v>
      </c>
      <c r="H47" s="15">
        <v>5000</v>
      </c>
    </row>
    <row r="48" spans="1:8" x14ac:dyDescent="0.25">
      <c r="A48" s="7"/>
      <c r="B48" s="10">
        <v>11</v>
      </c>
      <c r="C48" s="11" t="s">
        <v>15</v>
      </c>
      <c r="D48" s="12">
        <v>3434</v>
      </c>
      <c r="E48" s="13" t="s">
        <v>55</v>
      </c>
      <c r="F48" s="15">
        <v>1000</v>
      </c>
      <c r="G48" s="15">
        <v>1000</v>
      </c>
      <c r="H48" s="15">
        <v>1000</v>
      </c>
    </row>
    <row r="49" spans="1:8" x14ac:dyDescent="0.25">
      <c r="A49" s="7"/>
      <c r="B49" s="16"/>
      <c r="C49" s="17"/>
      <c r="D49" s="18">
        <v>343</v>
      </c>
      <c r="E49" s="19" t="s">
        <v>55</v>
      </c>
      <c r="F49" s="20">
        <v>26000</v>
      </c>
      <c r="G49" s="20">
        <v>11000</v>
      </c>
      <c r="H49" s="20">
        <v>11000</v>
      </c>
    </row>
    <row r="50" spans="1:8" x14ac:dyDescent="0.25">
      <c r="A50" s="7"/>
      <c r="B50" s="16"/>
      <c r="C50" s="17"/>
      <c r="D50" s="18">
        <v>34</v>
      </c>
      <c r="E50" s="19" t="s">
        <v>56</v>
      </c>
      <c r="F50" s="20">
        <v>26000</v>
      </c>
      <c r="G50" s="20">
        <v>11000</v>
      </c>
      <c r="H50" s="20">
        <v>11000</v>
      </c>
    </row>
    <row r="51" spans="1:8" x14ac:dyDescent="0.25">
      <c r="A51" s="7"/>
      <c r="B51" s="10">
        <v>11</v>
      </c>
      <c r="C51" s="11" t="s">
        <v>15</v>
      </c>
      <c r="D51" s="12">
        <v>3721</v>
      </c>
      <c r="E51" s="13" t="s">
        <v>57</v>
      </c>
      <c r="F51" s="15">
        <v>100000</v>
      </c>
      <c r="G51" s="15">
        <v>100000</v>
      </c>
      <c r="H51" s="15">
        <v>100000</v>
      </c>
    </row>
    <row r="52" spans="1:8" x14ac:dyDescent="0.25">
      <c r="A52" s="7"/>
      <c r="B52" s="16"/>
      <c r="C52" s="17"/>
      <c r="D52" s="18">
        <v>372</v>
      </c>
      <c r="E52" s="19" t="s">
        <v>57</v>
      </c>
      <c r="F52" s="20">
        <v>100000</v>
      </c>
      <c r="G52" s="20">
        <v>100000</v>
      </c>
      <c r="H52" s="20">
        <v>100000</v>
      </c>
    </row>
    <row r="53" spans="1:8" x14ac:dyDescent="0.25">
      <c r="A53" s="7"/>
      <c r="B53" s="16"/>
      <c r="C53" s="17"/>
      <c r="D53" s="18">
        <v>37</v>
      </c>
      <c r="E53" s="19" t="s">
        <v>57</v>
      </c>
      <c r="F53" s="20">
        <v>100000</v>
      </c>
      <c r="G53" s="20">
        <v>100000</v>
      </c>
      <c r="H53" s="20">
        <v>100000</v>
      </c>
    </row>
    <row r="54" spans="1:8" s="33" customFormat="1" x14ac:dyDescent="0.25">
      <c r="A54" s="32"/>
      <c r="B54" s="27">
        <v>11</v>
      </c>
      <c r="C54" s="28" t="s">
        <v>15</v>
      </c>
      <c r="D54" s="29">
        <v>3834</v>
      </c>
      <c r="E54" s="30" t="s">
        <v>58</v>
      </c>
      <c r="F54" s="31">
        <v>20000</v>
      </c>
      <c r="G54" s="31">
        <v>0</v>
      </c>
      <c r="H54" s="31">
        <v>0</v>
      </c>
    </row>
    <row r="55" spans="1:8" x14ac:dyDescent="0.25">
      <c r="A55" s="7"/>
      <c r="B55" s="27">
        <v>11</v>
      </c>
      <c r="C55" s="28" t="s">
        <v>15</v>
      </c>
      <c r="D55" s="29">
        <v>3835</v>
      </c>
      <c r="E55" s="30" t="s">
        <v>59</v>
      </c>
      <c r="F55" s="31">
        <v>7000</v>
      </c>
      <c r="G55" s="31">
        <v>7000</v>
      </c>
      <c r="H55" s="31">
        <v>7000</v>
      </c>
    </row>
    <row r="56" spans="1:8" x14ac:dyDescent="0.25">
      <c r="A56" s="7"/>
      <c r="B56" s="16"/>
      <c r="C56" s="17"/>
      <c r="D56" s="18">
        <v>383</v>
      </c>
      <c r="E56" s="19" t="s">
        <v>60</v>
      </c>
      <c r="F56" s="20">
        <v>27000</v>
      </c>
      <c r="G56" s="20">
        <v>7000</v>
      </c>
      <c r="H56" s="20">
        <v>7000</v>
      </c>
    </row>
    <row r="57" spans="1:8" x14ac:dyDescent="0.25">
      <c r="A57" s="7"/>
      <c r="B57" s="16"/>
      <c r="C57" s="17"/>
      <c r="D57" s="18">
        <v>38</v>
      </c>
      <c r="E57" s="19" t="s">
        <v>61</v>
      </c>
      <c r="F57" s="20">
        <v>27000</v>
      </c>
      <c r="G57" s="20">
        <v>7000</v>
      </c>
      <c r="H57" s="20">
        <v>7000</v>
      </c>
    </row>
    <row r="58" spans="1:8" x14ac:dyDescent="0.25">
      <c r="A58" s="7"/>
      <c r="B58" s="10">
        <v>11</v>
      </c>
      <c r="C58" s="11" t="s">
        <v>15</v>
      </c>
      <c r="D58" s="12">
        <v>4221</v>
      </c>
      <c r="E58" s="13" t="s">
        <v>62</v>
      </c>
      <c r="F58" s="15">
        <v>200000</v>
      </c>
      <c r="G58" s="15">
        <v>100000</v>
      </c>
      <c r="H58" s="15">
        <v>100000</v>
      </c>
    </row>
    <row r="59" spans="1:8" x14ac:dyDescent="0.25">
      <c r="A59" s="7"/>
      <c r="B59" s="10">
        <v>11</v>
      </c>
      <c r="C59" s="11" t="s">
        <v>15</v>
      </c>
      <c r="D59" s="12">
        <v>4222</v>
      </c>
      <c r="E59" s="13" t="s">
        <v>63</v>
      </c>
      <c r="F59" s="15">
        <v>50000</v>
      </c>
      <c r="G59" s="15">
        <v>50000</v>
      </c>
      <c r="H59" s="15">
        <v>50000</v>
      </c>
    </row>
    <row r="60" spans="1:8" x14ac:dyDescent="0.25">
      <c r="A60" s="7"/>
      <c r="B60" s="10">
        <v>11</v>
      </c>
      <c r="C60" s="11" t="s">
        <v>15</v>
      </c>
      <c r="D60" s="12">
        <v>4223</v>
      </c>
      <c r="E60" s="13" t="s">
        <v>64</v>
      </c>
      <c r="F60" s="15">
        <v>45000</v>
      </c>
      <c r="G60" s="15">
        <v>45000</v>
      </c>
      <c r="H60" s="15">
        <v>45000</v>
      </c>
    </row>
    <row r="61" spans="1:8" x14ac:dyDescent="0.25">
      <c r="A61" s="7"/>
      <c r="B61" s="10">
        <v>11</v>
      </c>
      <c r="C61" s="11" t="s">
        <v>15</v>
      </c>
      <c r="D61" s="12">
        <v>4227</v>
      </c>
      <c r="E61" s="13" t="s">
        <v>65</v>
      </c>
      <c r="F61" s="15">
        <v>2000</v>
      </c>
      <c r="G61" s="15">
        <v>2000</v>
      </c>
      <c r="H61" s="15">
        <v>2000</v>
      </c>
    </row>
    <row r="62" spans="1:8" s="26" customFormat="1" x14ac:dyDescent="0.25">
      <c r="A62" s="7"/>
      <c r="B62" s="16"/>
      <c r="C62" s="17"/>
      <c r="D62" s="18">
        <v>422</v>
      </c>
      <c r="E62" s="19" t="s">
        <v>66</v>
      </c>
      <c r="F62" s="20">
        <v>297000</v>
      </c>
      <c r="G62" s="20">
        <v>197000</v>
      </c>
      <c r="H62" s="20">
        <v>197000</v>
      </c>
    </row>
    <row r="63" spans="1:8" x14ac:dyDescent="0.25">
      <c r="A63" s="7"/>
      <c r="B63" s="34"/>
      <c r="C63" s="35"/>
      <c r="D63" s="18">
        <v>42</v>
      </c>
      <c r="E63" s="19" t="s">
        <v>67</v>
      </c>
      <c r="F63" s="20">
        <v>297000</v>
      </c>
      <c r="G63" s="20">
        <v>197000</v>
      </c>
      <c r="H63" s="20">
        <v>197000</v>
      </c>
    </row>
    <row r="64" spans="1:8" x14ac:dyDescent="0.25">
      <c r="A64" s="7"/>
      <c r="B64" s="10">
        <v>11</v>
      </c>
      <c r="C64" s="11" t="s">
        <v>15</v>
      </c>
      <c r="D64" s="12">
        <v>4511</v>
      </c>
      <c r="E64" s="13" t="s">
        <v>68</v>
      </c>
      <c r="F64" s="15">
        <v>0</v>
      </c>
      <c r="G64" s="15">
        <v>0</v>
      </c>
      <c r="H64" s="15">
        <v>0</v>
      </c>
    </row>
    <row r="65" spans="1:8" x14ac:dyDescent="0.25">
      <c r="A65" s="7"/>
      <c r="B65" s="34"/>
      <c r="C65" s="35"/>
      <c r="D65" s="18">
        <v>451</v>
      </c>
      <c r="E65" s="19" t="s">
        <v>68</v>
      </c>
      <c r="F65" s="36">
        <v>0</v>
      </c>
      <c r="G65" s="36">
        <v>0</v>
      </c>
      <c r="H65" s="36">
        <v>0</v>
      </c>
    </row>
    <row r="66" spans="1:8" x14ac:dyDescent="0.25">
      <c r="A66" s="7"/>
      <c r="B66" s="34"/>
      <c r="C66" s="35"/>
      <c r="D66" s="18">
        <v>45</v>
      </c>
      <c r="E66" s="19" t="s">
        <v>69</v>
      </c>
      <c r="F66" s="20">
        <v>0</v>
      </c>
      <c r="G66" s="20">
        <v>0</v>
      </c>
      <c r="H66" s="20">
        <v>0</v>
      </c>
    </row>
    <row r="67" spans="1:8" x14ac:dyDescent="0.25">
      <c r="A67" s="7" t="s">
        <v>14</v>
      </c>
      <c r="B67" s="37" t="s">
        <v>70</v>
      </c>
      <c r="C67" s="37"/>
      <c r="D67" s="37"/>
      <c r="E67" s="8" t="s">
        <v>71</v>
      </c>
      <c r="F67" s="9">
        <v>1170000</v>
      </c>
      <c r="G67" s="9">
        <v>1270000</v>
      </c>
      <c r="H67" s="9">
        <v>1370000</v>
      </c>
    </row>
    <row r="68" spans="1:8" x14ac:dyDescent="0.25">
      <c r="A68" s="7"/>
      <c r="B68" s="10">
        <v>11</v>
      </c>
      <c r="C68" s="11" t="s">
        <v>15</v>
      </c>
      <c r="D68" s="12">
        <v>3225</v>
      </c>
      <c r="E68" s="13" t="s">
        <v>33</v>
      </c>
      <c r="F68" s="15">
        <v>50000</v>
      </c>
      <c r="G68" s="15">
        <v>50000</v>
      </c>
      <c r="H68" s="15">
        <v>50000</v>
      </c>
    </row>
    <row r="69" spans="1:8" x14ac:dyDescent="0.25">
      <c r="A69" s="7"/>
      <c r="B69" s="16"/>
      <c r="C69" s="17"/>
      <c r="D69" s="18">
        <v>322</v>
      </c>
      <c r="E69" s="19" t="s">
        <v>72</v>
      </c>
      <c r="F69" s="20">
        <v>50000</v>
      </c>
      <c r="G69" s="20">
        <v>50000</v>
      </c>
      <c r="H69" s="20">
        <v>50000</v>
      </c>
    </row>
    <row r="70" spans="1:8" x14ac:dyDescent="0.25">
      <c r="A70" s="7"/>
      <c r="B70" s="10">
        <v>11</v>
      </c>
      <c r="C70" s="11" t="s">
        <v>15</v>
      </c>
      <c r="D70" s="12">
        <v>3232</v>
      </c>
      <c r="E70" s="13" t="s">
        <v>73</v>
      </c>
      <c r="F70" s="15">
        <v>150000</v>
      </c>
      <c r="G70" s="15">
        <v>250000</v>
      </c>
      <c r="H70" s="15">
        <v>250000</v>
      </c>
    </row>
    <row r="71" spans="1:8" x14ac:dyDescent="0.25">
      <c r="A71" s="7"/>
      <c r="B71" s="10">
        <v>11</v>
      </c>
      <c r="C71" s="11" t="s">
        <v>15</v>
      </c>
      <c r="D71" s="12">
        <v>3235</v>
      </c>
      <c r="E71" s="13" t="s">
        <v>40</v>
      </c>
      <c r="F71" s="15">
        <v>800000</v>
      </c>
      <c r="G71" s="15">
        <v>800000</v>
      </c>
      <c r="H71" s="15">
        <v>900000</v>
      </c>
    </row>
    <row r="72" spans="1:8" x14ac:dyDescent="0.25">
      <c r="A72" s="7"/>
      <c r="B72" s="10">
        <v>11</v>
      </c>
      <c r="C72" s="11" t="s">
        <v>15</v>
      </c>
      <c r="D72" s="12">
        <v>3239</v>
      </c>
      <c r="E72" s="13" t="s">
        <v>43</v>
      </c>
      <c r="F72" s="15">
        <v>20000</v>
      </c>
      <c r="G72" s="15">
        <v>20000</v>
      </c>
      <c r="H72" s="15">
        <v>20000</v>
      </c>
    </row>
    <row r="73" spans="1:8" s="26" customFormat="1" x14ac:dyDescent="0.25">
      <c r="A73" s="7"/>
      <c r="B73" s="16"/>
      <c r="C73" s="17"/>
      <c r="D73" s="18">
        <v>323</v>
      </c>
      <c r="E73" s="19" t="s">
        <v>44</v>
      </c>
      <c r="F73" s="20">
        <v>970000</v>
      </c>
      <c r="G73" s="20">
        <v>1070000</v>
      </c>
      <c r="H73" s="20">
        <v>1170000</v>
      </c>
    </row>
    <row r="74" spans="1:8" x14ac:dyDescent="0.25">
      <c r="A74" s="7"/>
      <c r="B74" s="10">
        <v>11</v>
      </c>
      <c r="C74" s="11" t="s">
        <v>15</v>
      </c>
      <c r="D74" s="12">
        <v>3292</v>
      </c>
      <c r="E74" s="13" t="s">
        <v>74</v>
      </c>
      <c r="F74" s="15">
        <v>150000</v>
      </c>
      <c r="G74" s="15">
        <v>150000</v>
      </c>
      <c r="H74" s="15">
        <v>150000</v>
      </c>
    </row>
    <row r="75" spans="1:8" s="26" customFormat="1" x14ac:dyDescent="0.25">
      <c r="A75" s="7"/>
      <c r="B75" s="16"/>
      <c r="C75" s="17"/>
      <c r="D75" s="18">
        <v>329</v>
      </c>
      <c r="E75" s="19" t="s">
        <v>51</v>
      </c>
      <c r="F75" s="20">
        <v>150000</v>
      </c>
      <c r="G75" s="20">
        <v>150000</v>
      </c>
      <c r="H75" s="20">
        <v>150000</v>
      </c>
    </row>
    <row r="76" spans="1:8" x14ac:dyDescent="0.25">
      <c r="A76" s="7"/>
      <c r="B76" s="34"/>
      <c r="C76" s="35"/>
      <c r="D76" s="18">
        <v>32</v>
      </c>
      <c r="E76" s="19" t="s">
        <v>52</v>
      </c>
      <c r="F76" s="20">
        <v>1170000</v>
      </c>
      <c r="G76" s="20">
        <v>1270000</v>
      </c>
      <c r="H76" s="20">
        <v>1370000</v>
      </c>
    </row>
    <row r="77" spans="1:8" x14ac:dyDescent="0.25">
      <c r="A77" s="7" t="s">
        <v>14</v>
      </c>
      <c r="B77" s="37" t="s">
        <v>75</v>
      </c>
      <c r="C77" s="37"/>
      <c r="D77" s="37"/>
      <c r="E77" s="8" t="s">
        <v>76</v>
      </c>
      <c r="F77" s="9">
        <v>2320000</v>
      </c>
      <c r="G77" s="9">
        <v>2120000</v>
      </c>
      <c r="H77" s="9">
        <v>2161000</v>
      </c>
    </row>
    <row r="78" spans="1:8" x14ac:dyDescent="0.25">
      <c r="A78" s="7"/>
      <c r="B78" s="10">
        <v>11</v>
      </c>
      <c r="C78" s="11" t="s">
        <v>15</v>
      </c>
      <c r="D78" s="12">
        <v>3224</v>
      </c>
      <c r="E78" s="13" t="s">
        <v>32</v>
      </c>
      <c r="F78" s="15">
        <v>10000</v>
      </c>
      <c r="G78" s="15">
        <v>10000</v>
      </c>
      <c r="H78" s="15">
        <v>10000</v>
      </c>
    </row>
    <row r="79" spans="1:8" s="26" customFormat="1" x14ac:dyDescent="0.25">
      <c r="A79" s="7"/>
      <c r="B79" s="16"/>
      <c r="C79" s="17"/>
      <c r="D79" s="18">
        <v>322</v>
      </c>
      <c r="E79" s="19" t="s">
        <v>35</v>
      </c>
      <c r="F79" s="20">
        <v>10000</v>
      </c>
      <c r="G79" s="20">
        <v>10000</v>
      </c>
      <c r="H79" s="20">
        <v>10000</v>
      </c>
    </row>
    <row r="80" spans="1:8" x14ac:dyDescent="0.25">
      <c r="A80" s="7"/>
      <c r="B80" s="10">
        <v>11</v>
      </c>
      <c r="C80" s="11" t="s">
        <v>15</v>
      </c>
      <c r="D80" s="12">
        <v>3232</v>
      </c>
      <c r="E80" s="13" t="s">
        <v>73</v>
      </c>
      <c r="F80" s="15">
        <v>20000</v>
      </c>
      <c r="G80" s="15">
        <v>20000</v>
      </c>
      <c r="H80" s="15">
        <v>20000</v>
      </c>
    </row>
    <row r="81" spans="1:8" x14ac:dyDescent="0.25">
      <c r="A81" s="7"/>
      <c r="B81" s="10">
        <v>11</v>
      </c>
      <c r="C81" s="11" t="s">
        <v>15</v>
      </c>
      <c r="D81" s="12">
        <v>3238</v>
      </c>
      <c r="E81" s="13" t="s">
        <v>77</v>
      </c>
      <c r="F81" s="15">
        <v>1430000</v>
      </c>
      <c r="G81" s="15">
        <v>1230000</v>
      </c>
      <c r="H81" s="15">
        <v>1280000</v>
      </c>
    </row>
    <row r="82" spans="1:8" s="26" customFormat="1" x14ac:dyDescent="0.25">
      <c r="A82" s="7"/>
      <c r="B82" s="16"/>
      <c r="C82" s="17"/>
      <c r="D82" s="18">
        <v>323</v>
      </c>
      <c r="E82" s="19" t="s">
        <v>44</v>
      </c>
      <c r="F82" s="20">
        <v>1450000</v>
      </c>
      <c r="G82" s="20">
        <v>1250000</v>
      </c>
      <c r="H82" s="20">
        <v>1300000</v>
      </c>
    </row>
    <row r="83" spans="1:8" x14ac:dyDescent="0.25">
      <c r="A83" s="7"/>
      <c r="B83" s="16"/>
      <c r="C83" s="17"/>
      <c r="D83" s="18">
        <v>32</v>
      </c>
      <c r="E83" s="19" t="s">
        <v>52</v>
      </c>
      <c r="F83" s="20">
        <v>1460000</v>
      </c>
      <c r="G83" s="20">
        <v>1260000</v>
      </c>
      <c r="H83" s="20">
        <v>1310000</v>
      </c>
    </row>
    <row r="84" spans="1:8" x14ac:dyDescent="0.25">
      <c r="A84" s="7"/>
      <c r="B84" s="10">
        <v>11</v>
      </c>
      <c r="C84" s="11" t="s">
        <v>15</v>
      </c>
      <c r="D84" s="12">
        <v>4123</v>
      </c>
      <c r="E84" s="13" t="s">
        <v>78</v>
      </c>
      <c r="F84" s="15">
        <v>10000</v>
      </c>
      <c r="G84" s="15">
        <v>10000</v>
      </c>
      <c r="H84" s="15">
        <v>1000</v>
      </c>
    </row>
    <row r="85" spans="1:8" s="26" customFormat="1" x14ac:dyDescent="0.25">
      <c r="A85" s="7"/>
      <c r="B85" s="16"/>
      <c r="C85" s="17"/>
      <c r="D85" s="18">
        <v>412</v>
      </c>
      <c r="E85" s="19" t="s">
        <v>79</v>
      </c>
      <c r="F85" s="20">
        <v>10000</v>
      </c>
      <c r="G85" s="20">
        <v>10000</v>
      </c>
      <c r="H85" s="20">
        <v>1000</v>
      </c>
    </row>
    <row r="86" spans="1:8" x14ac:dyDescent="0.25">
      <c r="A86" s="7"/>
      <c r="B86" s="34"/>
      <c r="C86" s="35"/>
      <c r="D86" s="18">
        <v>41</v>
      </c>
      <c r="E86" s="19" t="s">
        <v>80</v>
      </c>
      <c r="F86" s="20">
        <v>10000</v>
      </c>
      <c r="G86" s="20">
        <v>10000</v>
      </c>
      <c r="H86" s="20">
        <v>1000</v>
      </c>
    </row>
    <row r="87" spans="1:8" x14ac:dyDescent="0.25">
      <c r="A87" s="7"/>
      <c r="B87" s="10">
        <v>11</v>
      </c>
      <c r="C87" s="11" t="s">
        <v>15</v>
      </c>
      <c r="D87" s="12">
        <v>4221</v>
      </c>
      <c r="E87" s="13" t="s">
        <v>62</v>
      </c>
      <c r="F87" s="15">
        <v>800000</v>
      </c>
      <c r="G87" s="15">
        <v>800000</v>
      </c>
      <c r="H87" s="15">
        <v>800000</v>
      </c>
    </row>
    <row r="88" spans="1:8" s="26" customFormat="1" x14ac:dyDescent="0.25">
      <c r="A88" s="7"/>
      <c r="B88" s="16"/>
      <c r="C88" s="17"/>
      <c r="D88" s="18">
        <v>422</v>
      </c>
      <c r="E88" s="19" t="s">
        <v>66</v>
      </c>
      <c r="F88" s="20">
        <v>800000</v>
      </c>
      <c r="G88" s="20">
        <v>800000</v>
      </c>
      <c r="H88" s="20">
        <v>800000</v>
      </c>
    </row>
    <row r="89" spans="1:8" x14ac:dyDescent="0.25">
      <c r="A89" s="7"/>
      <c r="B89" s="10">
        <v>11</v>
      </c>
      <c r="C89" s="11" t="s">
        <v>15</v>
      </c>
      <c r="D89" s="12">
        <v>4262</v>
      </c>
      <c r="E89" s="13" t="s">
        <v>81</v>
      </c>
      <c r="F89" s="15">
        <v>50000</v>
      </c>
      <c r="G89" s="15">
        <v>50000</v>
      </c>
      <c r="H89" s="15">
        <v>50000</v>
      </c>
    </row>
    <row r="90" spans="1:8" s="26" customFormat="1" x14ac:dyDescent="0.25">
      <c r="A90" s="7"/>
      <c r="B90" s="16"/>
      <c r="C90" s="17"/>
      <c r="D90" s="18">
        <v>426</v>
      </c>
      <c r="E90" s="19" t="s">
        <v>82</v>
      </c>
      <c r="F90" s="20">
        <v>50000</v>
      </c>
      <c r="G90" s="20">
        <v>50000</v>
      </c>
      <c r="H90" s="20">
        <v>50000</v>
      </c>
    </row>
    <row r="91" spans="1:8" x14ac:dyDescent="0.25">
      <c r="A91" s="7"/>
      <c r="B91" s="34"/>
      <c r="C91" s="35"/>
      <c r="D91" s="18">
        <v>42</v>
      </c>
      <c r="E91" s="19" t="s">
        <v>67</v>
      </c>
      <c r="F91" s="20">
        <v>850000</v>
      </c>
      <c r="G91" s="20">
        <v>850000</v>
      </c>
      <c r="H91" s="20">
        <v>850000</v>
      </c>
    </row>
    <row r="92" spans="1:8" x14ac:dyDescent="0.25">
      <c r="A92" s="7" t="s">
        <v>14</v>
      </c>
      <c r="B92" s="37" t="s">
        <v>83</v>
      </c>
      <c r="C92" s="37"/>
      <c r="D92" s="37"/>
      <c r="E92" s="8" t="s">
        <v>84</v>
      </c>
      <c r="F92" s="9">
        <f>F94+F96</f>
        <v>1750000</v>
      </c>
      <c r="G92" s="9">
        <v>1000000</v>
      </c>
      <c r="H92" s="9">
        <v>1000000</v>
      </c>
    </row>
    <row r="93" spans="1:8" x14ac:dyDescent="0.25">
      <c r="A93" s="7"/>
      <c r="B93" s="10">
        <v>11</v>
      </c>
      <c r="C93" s="11" t="s">
        <v>15</v>
      </c>
      <c r="D93" s="12">
        <v>4126</v>
      </c>
      <c r="E93" s="13" t="s">
        <v>85</v>
      </c>
      <c r="F93" s="15">
        <v>1000000</v>
      </c>
      <c r="G93" s="15">
        <v>0</v>
      </c>
      <c r="H93" s="15">
        <v>0</v>
      </c>
    </row>
    <row r="94" spans="1:8" x14ac:dyDescent="0.25">
      <c r="A94" s="7"/>
      <c r="B94" s="34"/>
      <c r="C94" s="35"/>
      <c r="D94" s="18">
        <v>41</v>
      </c>
      <c r="E94" s="19" t="s">
        <v>80</v>
      </c>
      <c r="F94" s="20">
        <f>SUM(F93)</f>
        <v>1000000</v>
      </c>
      <c r="G94" s="36"/>
      <c r="H94" s="36"/>
    </row>
    <row r="95" spans="1:8" x14ac:dyDescent="0.25">
      <c r="A95" s="7"/>
      <c r="B95" s="10">
        <v>11</v>
      </c>
      <c r="C95" s="11" t="s">
        <v>15</v>
      </c>
      <c r="D95" s="12">
        <v>3237</v>
      </c>
      <c r="E95" s="13" t="s">
        <v>42</v>
      </c>
      <c r="F95" s="15">
        <v>750000</v>
      </c>
      <c r="G95" s="15">
        <v>1000000</v>
      </c>
      <c r="H95" s="15">
        <v>1000000</v>
      </c>
    </row>
    <row r="96" spans="1:8" s="26" customFormat="1" x14ac:dyDescent="0.25">
      <c r="A96" s="7"/>
      <c r="B96" s="16"/>
      <c r="C96" s="17"/>
      <c r="D96" s="18">
        <v>32</v>
      </c>
      <c r="E96" s="19" t="s">
        <v>52</v>
      </c>
      <c r="F96" s="20">
        <f>SUM(F95)</f>
        <v>750000</v>
      </c>
      <c r="G96" s="20">
        <v>1000000</v>
      </c>
      <c r="H96" s="20">
        <v>1000000</v>
      </c>
    </row>
    <row r="97" spans="1:8" x14ac:dyDescent="0.25">
      <c r="A97" s="7" t="s">
        <v>14</v>
      </c>
      <c r="B97" s="38" t="s">
        <v>87</v>
      </c>
      <c r="C97" s="38"/>
      <c r="D97" s="38"/>
      <c r="E97" s="8" t="s">
        <v>88</v>
      </c>
      <c r="F97" s="9">
        <v>2565000</v>
      </c>
      <c r="G97" s="9">
        <v>2240000</v>
      </c>
      <c r="H97" s="9">
        <v>2180000</v>
      </c>
    </row>
    <row r="98" spans="1:8" x14ac:dyDescent="0.25">
      <c r="A98" s="7"/>
      <c r="B98" s="10">
        <v>11</v>
      </c>
      <c r="C98" s="11" t="s">
        <v>15</v>
      </c>
      <c r="D98" s="12">
        <v>3211</v>
      </c>
      <c r="E98" s="13" t="s">
        <v>25</v>
      </c>
      <c r="F98" s="15">
        <v>350000</v>
      </c>
      <c r="G98" s="15">
        <v>300000</v>
      </c>
      <c r="H98" s="15">
        <v>300000</v>
      </c>
    </row>
    <row r="99" spans="1:8" x14ac:dyDescent="0.25">
      <c r="A99" s="7"/>
      <c r="B99" s="16"/>
      <c r="C99" s="17"/>
      <c r="D99" s="18">
        <v>321</v>
      </c>
      <c r="E99" s="19" t="s">
        <v>29</v>
      </c>
      <c r="F99" s="20">
        <v>350000</v>
      </c>
      <c r="G99" s="20">
        <v>300000</v>
      </c>
      <c r="H99" s="20">
        <v>300000</v>
      </c>
    </row>
    <row r="100" spans="1:8" x14ac:dyDescent="0.25">
      <c r="A100" s="7"/>
      <c r="B100" s="10">
        <v>11</v>
      </c>
      <c r="C100" s="11" t="s">
        <v>15</v>
      </c>
      <c r="D100" s="12">
        <v>3231</v>
      </c>
      <c r="E100" s="13" t="s">
        <v>89</v>
      </c>
      <c r="F100" s="15">
        <v>200000</v>
      </c>
      <c r="G100" s="15">
        <v>150000</v>
      </c>
      <c r="H100" s="15">
        <v>150000</v>
      </c>
    </row>
    <row r="101" spans="1:8" x14ac:dyDescent="0.25">
      <c r="A101" s="7"/>
      <c r="B101" s="10">
        <v>11</v>
      </c>
      <c r="C101" s="11" t="s">
        <v>15</v>
      </c>
      <c r="D101" s="12">
        <v>3237</v>
      </c>
      <c r="E101" s="13" t="s">
        <v>42</v>
      </c>
      <c r="F101" s="15">
        <v>100000</v>
      </c>
      <c r="G101" s="15">
        <v>50000</v>
      </c>
      <c r="H101" s="15">
        <v>50000</v>
      </c>
    </row>
    <row r="102" spans="1:8" x14ac:dyDescent="0.25">
      <c r="A102" s="7"/>
      <c r="B102" s="10">
        <v>11</v>
      </c>
      <c r="C102" s="11" t="s">
        <v>15</v>
      </c>
      <c r="D102" s="12">
        <v>3235</v>
      </c>
      <c r="E102" s="13" t="s">
        <v>40</v>
      </c>
      <c r="F102" s="15">
        <v>150000</v>
      </c>
      <c r="G102" s="15">
        <v>50000</v>
      </c>
      <c r="H102" s="15">
        <v>50000</v>
      </c>
    </row>
    <row r="103" spans="1:8" x14ac:dyDescent="0.25">
      <c r="A103" s="7"/>
      <c r="B103" s="10">
        <v>11</v>
      </c>
      <c r="C103" s="11" t="s">
        <v>15</v>
      </c>
      <c r="D103" s="12">
        <v>3239</v>
      </c>
      <c r="E103" s="13" t="s">
        <v>43</v>
      </c>
      <c r="F103" s="15">
        <v>70000</v>
      </c>
      <c r="G103" s="15">
        <v>10000</v>
      </c>
      <c r="H103" s="15">
        <v>10000</v>
      </c>
    </row>
    <row r="104" spans="1:8" x14ac:dyDescent="0.25">
      <c r="A104" s="7"/>
      <c r="B104" s="16"/>
      <c r="C104" s="17"/>
      <c r="D104" s="18">
        <v>323</v>
      </c>
      <c r="E104" s="19" t="s">
        <v>44</v>
      </c>
      <c r="F104" s="20">
        <v>520000</v>
      </c>
      <c r="G104" s="20">
        <v>260000</v>
      </c>
      <c r="H104" s="20">
        <v>260000</v>
      </c>
    </row>
    <row r="105" spans="1:8" x14ac:dyDescent="0.25">
      <c r="A105" s="7"/>
      <c r="B105" s="10">
        <v>11</v>
      </c>
      <c r="C105" s="11" t="s">
        <v>15</v>
      </c>
      <c r="D105" s="12">
        <v>3293</v>
      </c>
      <c r="E105" s="13" t="s">
        <v>47</v>
      </c>
      <c r="F105" s="15">
        <v>235000</v>
      </c>
      <c r="G105" s="15">
        <v>200000</v>
      </c>
      <c r="H105" s="15">
        <v>200000</v>
      </c>
    </row>
    <row r="106" spans="1:8" x14ac:dyDescent="0.25">
      <c r="A106" s="7"/>
      <c r="B106" s="10">
        <v>11</v>
      </c>
      <c r="C106" s="11" t="s">
        <v>15</v>
      </c>
      <c r="D106" s="12">
        <v>3294</v>
      </c>
      <c r="E106" s="13" t="s">
        <v>48</v>
      </c>
      <c r="F106" s="15">
        <v>1250000</v>
      </c>
      <c r="G106" s="15">
        <v>1250000</v>
      </c>
      <c r="H106" s="15">
        <v>1210000</v>
      </c>
    </row>
    <row r="107" spans="1:8" x14ac:dyDescent="0.25">
      <c r="A107" s="7"/>
      <c r="B107" s="10">
        <v>11</v>
      </c>
      <c r="C107" s="11" t="s">
        <v>15</v>
      </c>
      <c r="D107" s="12">
        <v>3299</v>
      </c>
      <c r="E107" s="13" t="s">
        <v>51</v>
      </c>
      <c r="F107" s="15">
        <v>10000</v>
      </c>
      <c r="G107" s="15">
        <v>30000</v>
      </c>
      <c r="H107" s="15">
        <v>10000</v>
      </c>
    </row>
    <row r="108" spans="1:8" x14ac:dyDescent="0.25">
      <c r="A108" s="7"/>
      <c r="B108" s="16"/>
      <c r="C108" s="17"/>
      <c r="D108" s="18">
        <v>329</v>
      </c>
      <c r="E108" s="19" t="s">
        <v>51</v>
      </c>
      <c r="F108" s="20">
        <v>1495000</v>
      </c>
      <c r="G108" s="20">
        <v>1480000</v>
      </c>
      <c r="H108" s="20">
        <v>1420000</v>
      </c>
    </row>
    <row r="109" spans="1:8" x14ac:dyDescent="0.25">
      <c r="A109" s="7"/>
      <c r="B109" s="10">
        <v>11</v>
      </c>
      <c r="C109" s="11" t="s">
        <v>15</v>
      </c>
      <c r="D109" s="12">
        <v>3241</v>
      </c>
      <c r="E109" s="13" t="s">
        <v>45</v>
      </c>
      <c r="F109" s="15">
        <v>200000</v>
      </c>
      <c r="G109" s="15">
        <v>200000</v>
      </c>
      <c r="H109" s="15">
        <v>200000</v>
      </c>
    </row>
    <row r="110" spans="1:8" x14ac:dyDescent="0.25">
      <c r="A110" s="7"/>
      <c r="B110" s="16"/>
      <c r="C110" s="17"/>
      <c r="D110" s="18">
        <v>324</v>
      </c>
      <c r="E110" s="19" t="s">
        <v>45</v>
      </c>
      <c r="F110" s="20">
        <v>200000</v>
      </c>
      <c r="G110" s="20">
        <v>200000</v>
      </c>
      <c r="H110" s="20">
        <v>200000</v>
      </c>
    </row>
    <row r="111" spans="1:8" x14ac:dyDescent="0.25">
      <c r="A111" s="7"/>
      <c r="B111" s="16"/>
      <c r="C111" s="17"/>
      <c r="D111" s="18">
        <v>32</v>
      </c>
      <c r="E111" s="19" t="s">
        <v>52</v>
      </c>
      <c r="F111" s="20">
        <v>2565000</v>
      </c>
      <c r="G111" s="20">
        <v>2240000</v>
      </c>
      <c r="H111" s="20">
        <v>2180000</v>
      </c>
    </row>
    <row r="112" spans="1:8" x14ac:dyDescent="0.25">
      <c r="A112" s="7"/>
      <c r="B112" s="39">
        <v>52</v>
      </c>
      <c r="C112" s="40" t="s">
        <v>15</v>
      </c>
      <c r="D112" s="41">
        <v>3239</v>
      </c>
      <c r="E112" s="42" t="s">
        <v>43</v>
      </c>
      <c r="F112" s="43">
        <v>13000</v>
      </c>
      <c r="G112" s="43">
        <v>13000</v>
      </c>
      <c r="H112" s="43">
        <v>13000</v>
      </c>
    </row>
    <row r="113" spans="1:8" x14ac:dyDescent="0.25">
      <c r="A113" s="7" t="s">
        <v>14</v>
      </c>
      <c r="B113" s="38" t="s">
        <v>90</v>
      </c>
      <c r="C113" s="38"/>
      <c r="D113" s="38"/>
      <c r="E113" s="44" t="s">
        <v>91</v>
      </c>
      <c r="F113" s="9">
        <v>3250000</v>
      </c>
      <c r="G113" s="9">
        <v>3250000</v>
      </c>
      <c r="H113" s="9">
        <v>3250000</v>
      </c>
    </row>
    <row r="114" spans="1:8" x14ac:dyDescent="0.25">
      <c r="A114" s="7"/>
      <c r="B114" s="29">
        <v>11</v>
      </c>
      <c r="C114" s="29">
        <v>473</v>
      </c>
      <c r="D114" s="29">
        <v>3631</v>
      </c>
      <c r="E114" s="30" t="s">
        <v>92</v>
      </c>
      <c r="F114" s="31">
        <v>1500000</v>
      </c>
      <c r="G114" s="31">
        <v>1500000</v>
      </c>
      <c r="H114" s="31">
        <v>1500000</v>
      </c>
    </row>
    <row r="115" spans="1:8" ht="25.5" x14ac:dyDescent="0.25">
      <c r="A115" s="7"/>
      <c r="B115" s="29">
        <v>11</v>
      </c>
      <c r="C115" s="29">
        <v>473</v>
      </c>
      <c r="D115" s="29">
        <v>3691</v>
      </c>
      <c r="E115" s="13" t="s">
        <v>86</v>
      </c>
      <c r="F115" s="31">
        <v>250000</v>
      </c>
      <c r="G115" s="31">
        <v>250000</v>
      </c>
      <c r="H115" s="31">
        <v>250000</v>
      </c>
    </row>
    <row r="116" spans="1:8" s="26" customFormat="1" x14ac:dyDescent="0.25">
      <c r="A116" s="7"/>
      <c r="B116" s="148"/>
      <c r="C116" s="18"/>
      <c r="D116" s="18">
        <v>369</v>
      </c>
      <c r="E116" s="19" t="s">
        <v>93</v>
      </c>
      <c r="F116" s="20">
        <v>1750000</v>
      </c>
      <c r="G116" s="20">
        <v>1750000</v>
      </c>
      <c r="H116" s="20">
        <v>1750000</v>
      </c>
    </row>
    <row r="117" spans="1:8" x14ac:dyDescent="0.25">
      <c r="A117" s="7"/>
      <c r="B117" s="18"/>
      <c r="C117" s="18"/>
      <c r="D117" s="18">
        <v>36</v>
      </c>
      <c r="E117" s="19" t="s">
        <v>94</v>
      </c>
      <c r="F117" s="20">
        <v>1750000</v>
      </c>
      <c r="G117" s="20">
        <v>1750000</v>
      </c>
      <c r="H117" s="20">
        <v>1750000</v>
      </c>
    </row>
    <row r="118" spans="1:8" x14ac:dyDescent="0.25">
      <c r="A118" s="7"/>
      <c r="B118" s="10">
        <v>11</v>
      </c>
      <c r="C118" s="11" t="s">
        <v>15</v>
      </c>
      <c r="D118" s="12">
        <v>3811</v>
      </c>
      <c r="E118" s="13" t="s">
        <v>95</v>
      </c>
      <c r="F118" s="15">
        <v>1500000</v>
      </c>
      <c r="G118" s="15">
        <v>1500000</v>
      </c>
      <c r="H118" s="15">
        <v>1500000</v>
      </c>
    </row>
    <row r="119" spans="1:8" x14ac:dyDescent="0.25">
      <c r="A119" s="7"/>
      <c r="B119" s="34"/>
      <c r="C119" s="35"/>
      <c r="D119" s="18">
        <v>381</v>
      </c>
      <c r="E119" s="19" t="s">
        <v>96</v>
      </c>
      <c r="F119" s="46">
        <v>1500000</v>
      </c>
      <c r="G119" s="46">
        <v>1500000</v>
      </c>
      <c r="H119" s="46">
        <v>1500000</v>
      </c>
    </row>
    <row r="120" spans="1:8" x14ac:dyDescent="0.25">
      <c r="A120" s="7"/>
      <c r="B120" s="34"/>
      <c r="C120" s="35"/>
      <c r="D120" s="18">
        <v>38</v>
      </c>
      <c r="E120" s="19" t="s">
        <v>97</v>
      </c>
      <c r="F120" s="47">
        <v>1500000</v>
      </c>
      <c r="G120" s="47">
        <v>1500000</v>
      </c>
      <c r="H120" s="47">
        <v>1500000</v>
      </c>
    </row>
    <row r="121" spans="1:8" ht="25.5" x14ac:dyDescent="0.25">
      <c r="A121" s="7" t="s">
        <v>14</v>
      </c>
      <c r="B121" s="38" t="s">
        <v>98</v>
      </c>
      <c r="C121" s="38"/>
      <c r="D121" s="38"/>
      <c r="E121" s="44" t="s">
        <v>99</v>
      </c>
      <c r="F121" s="9">
        <v>8060000</v>
      </c>
      <c r="G121" s="9">
        <v>8060000</v>
      </c>
      <c r="H121" s="9">
        <v>8060000</v>
      </c>
    </row>
    <row r="122" spans="1:8" x14ac:dyDescent="0.25">
      <c r="A122" s="48"/>
      <c r="B122" s="29">
        <v>11</v>
      </c>
      <c r="C122" s="29">
        <v>473</v>
      </c>
      <c r="D122" s="29">
        <v>3235</v>
      </c>
      <c r="E122" s="30" t="s">
        <v>40</v>
      </c>
      <c r="F122" s="31">
        <v>20000</v>
      </c>
      <c r="G122" s="31">
        <v>20000</v>
      </c>
      <c r="H122" s="31">
        <v>20000</v>
      </c>
    </row>
    <row r="123" spans="1:8" x14ac:dyDescent="0.25">
      <c r="A123" s="48"/>
      <c r="B123" s="29">
        <v>11</v>
      </c>
      <c r="C123" s="29">
        <v>473</v>
      </c>
      <c r="D123" s="29">
        <v>3237</v>
      </c>
      <c r="E123" s="30" t="s">
        <v>42</v>
      </c>
      <c r="F123" s="31">
        <v>20000</v>
      </c>
      <c r="G123" s="31">
        <v>20000</v>
      </c>
      <c r="H123" s="31">
        <v>20000</v>
      </c>
    </row>
    <row r="124" spans="1:8" x14ac:dyDescent="0.25">
      <c r="A124" s="48"/>
      <c r="B124" s="29">
        <v>11</v>
      </c>
      <c r="C124" s="29">
        <v>473</v>
      </c>
      <c r="D124" s="29">
        <v>3239</v>
      </c>
      <c r="E124" s="30" t="s">
        <v>43</v>
      </c>
      <c r="F124" s="31">
        <v>20000</v>
      </c>
      <c r="G124" s="31">
        <v>20000</v>
      </c>
      <c r="H124" s="31">
        <v>20000</v>
      </c>
    </row>
    <row r="125" spans="1:8" x14ac:dyDescent="0.25">
      <c r="A125" s="7"/>
      <c r="B125" s="148"/>
      <c r="C125" s="148"/>
      <c r="D125" s="18">
        <v>323</v>
      </c>
      <c r="E125" s="19" t="s">
        <v>44</v>
      </c>
      <c r="F125" s="20">
        <v>60000</v>
      </c>
      <c r="G125" s="20">
        <v>60000</v>
      </c>
      <c r="H125" s="20">
        <v>60000</v>
      </c>
    </row>
    <row r="126" spans="1:8" x14ac:dyDescent="0.25">
      <c r="A126" s="7"/>
      <c r="B126" s="10">
        <v>11</v>
      </c>
      <c r="C126" s="11" t="s">
        <v>15</v>
      </c>
      <c r="D126" s="12">
        <v>3293</v>
      </c>
      <c r="E126" s="13" t="s">
        <v>47</v>
      </c>
      <c r="F126" s="15">
        <v>20000</v>
      </c>
      <c r="G126" s="15">
        <v>20000</v>
      </c>
      <c r="H126" s="15">
        <v>20000</v>
      </c>
    </row>
    <row r="127" spans="1:8" x14ac:dyDescent="0.25">
      <c r="A127" s="7"/>
      <c r="B127" s="34"/>
      <c r="C127" s="35"/>
      <c r="D127" s="18">
        <v>329</v>
      </c>
      <c r="E127" s="19" t="s">
        <v>51</v>
      </c>
      <c r="F127" s="20">
        <v>20000</v>
      </c>
      <c r="G127" s="36">
        <v>20000</v>
      </c>
      <c r="H127" s="36">
        <v>20000</v>
      </c>
    </row>
    <row r="128" spans="1:8" s="33" customFormat="1" x14ac:dyDescent="0.25">
      <c r="A128" s="49"/>
      <c r="B128" s="27">
        <v>11</v>
      </c>
      <c r="C128" s="28" t="s">
        <v>15</v>
      </c>
      <c r="D128" s="29">
        <v>3241</v>
      </c>
      <c r="E128" s="30" t="s">
        <v>100</v>
      </c>
      <c r="F128" s="50">
        <v>30000</v>
      </c>
      <c r="G128" s="50">
        <v>30000</v>
      </c>
      <c r="H128" s="50">
        <v>30000</v>
      </c>
    </row>
    <row r="129" spans="1:8" s="26" customFormat="1" x14ac:dyDescent="0.25">
      <c r="A129" s="7"/>
      <c r="B129" s="16"/>
      <c r="C129" s="17"/>
      <c r="D129" s="18">
        <v>3241</v>
      </c>
      <c r="E129" s="19" t="s">
        <v>100</v>
      </c>
      <c r="F129" s="20">
        <v>30000</v>
      </c>
      <c r="G129" s="20">
        <v>30000</v>
      </c>
      <c r="H129" s="20">
        <v>30000</v>
      </c>
    </row>
    <row r="130" spans="1:8" x14ac:dyDescent="0.25">
      <c r="A130" s="7"/>
      <c r="B130" s="34"/>
      <c r="C130" s="35"/>
      <c r="D130" s="18">
        <v>32</v>
      </c>
      <c r="E130" s="19" t="s">
        <v>52</v>
      </c>
      <c r="F130" s="20">
        <v>110000</v>
      </c>
      <c r="G130" s="20">
        <v>110000</v>
      </c>
      <c r="H130" s="20">
        <v>110000</v>
      </c>
    </row>
    <row r="131" spans="1:8" s="33" customFormat="1" x14ac:dyDescent="0.25">
      <c r="A131" s="32"/>
      <c r="B131" s="27">
        <v>11</v>
      </c>
      <c r="C131" s="28" t="s">
        <v>15</v>
      </c>
      <c r="D131" s="29">
        <v>3661</v>
      </c>
      <c r="E131" s="30" t="s">
        <v>101</v>
      </c>
      <c r="F131" s="50">
        <v>950000</v>
      </c>
      <c r="G131" s="50">
        <v>950000</v>
      </c>
      <c r="H131" s="50">
        <v>950000</v>
      </c>
    </row>
    <row r="132" spans="1:8" s="26" customFormat="1" ht="25.5" x14ac:dyDescent="0.25">
      <c r="A132" s="7"/>
      <c r="B132" s="16"/>
      <c r="C132" s="17"/>
      <c r="D132" s="18">
        <v>366</v>
      </c>
      <c r="E132" s="19" t="s">
        <v>101</v>
      </c>
      <c r="F132" s="20">
        <v>950000</v>
      </c>
      <c r="G132" s="20">
        <v>950000</v>
      </c>
      <c r="H132" s="20">
        <v>950000</v>
      </c>
    </row>
    <row r="133" spans="1:8" x14ac:dyDescent="0.25">
      <c r="A133" s="7"/>
      <c r="B133" s="34"/>
      <c r="C133" s="35"/>
      <c r="D133" s="18">
        <v>36</v>
      </c>
      <c r="E133" s="19" t="s">
        <v>102</v>
      </c>
      <c r="F133" s="20">
        <v>950000</v>
      </c>
      <c r="G133" s="20">
        <v>950000</v>
      </c>
      <c r="H133" s="20">
        <v>950000</v>
      </c>
    </row>
    <row r="134" spans="1:8" x14ac:dyDescent="0.25">
      <c r="A134" s="7"/>
      <c r="B134" s="10">
        <v>11</v>
      </c>
      <c r="C134" s="11" t="s">
        <v>15</v>
      </c>
      <c r="D134" s="12">
        <v>3721</v>
      </c>
      <c r="E134" s="13" t="s">
        <v>57</v>
      </c>
      <c r="F134" s="51">
        <v>5000000</v>
      </c>
      <c r="G134" s="51">
        <v>5000000</v>
      </c>
      <c r="H134" s="51">
        <v>5000000</v>
      </c>
    </row>
    <row r="135" spans="1:8" x14ac:dyDescent="0.25">
      <c r="A135" s="7"/>
      <c r="B135" s="16"/>
      <c r="C135" s="17"/>
      <c r="D135" s="18">
        <v>372</v>
      </c>
      <c r="E135" s="19" t="s">
        <v>57</v>
      </c>
      <c r="F135" s="20">
        <v>5000000</v>
      </c>
      <c r="G135" s="20">
        <v>5000000</v>
      </c>
      <c r="H135" s="20">
        <v>5000000</v>
      </c>
    </row>
    <row r="136" spans="1:8" x14ac:dyDescent="0.25">
      <c r="A136" s="7"/>
      <c r="B136" s="16"/>
      <c r="C136" s="17"/>
      <c r="D136" s="18">
        <v>37</v>
      </c>
      <c r="E136" s="19" t="s">
        <v>57</v>
      </c>
      <c r="F136" s="20">
        <v>5000000</v>
      </c>
      <c r="G136" s="20">
        <v>5000000</v>
      </c>
      <c r="H136" s="20">
        <v>5000000</v>
      </c>
    </row>
    <row r="137" spans="1:8" x14ac:dyDescent="0.25">
      <c r="A137" s="7"/>
      <c r="B137" s="10">
        <v>11</v>
      </c>
      <c r="C137" s="11" t="s">
        <v>15</v>
      </c>
      <c r="D137" s="12">
        <v>3811</v>
      </c>
      <c r="E137" s="13" t="s">
        <v>95</v>
      </c>
      <c r="F137" s="51">
        <v>2000000</v>
      </c>
      <c r="G137" s="51">
        <v>2000000</v>
      </c>
      <c r="H137" s="51">
        <v>2000000</v>
      </c>
    </row>
    <row r="138" spans="1:8" x14ac:dyDescent="0.25">
      <c r="A138" s="7"/>
      <c r="B138" s="16"/>
      <c r="C138" s="17"/>
      <c r="D138" s="18">
        <v>381</v>
      </c>
      <c r="E138" s="19" t="s">
        <v>95</v>
      </c>
      <c r="F138" s="20">
        <v>2000000</v>
      </c>
      <c r="G138" s="20">
        <v>2000000</v>
      </c>
      <c r="H138" s="20">
        <v>2000000</v>
      </c>
    </row>
    <row r="139" spans="1:8" x14ac:dyDescent="0.25">
      <c r="A139" s="7"/>
      <c r="B139" s="16"/>
      <c r="C139" s="17"/>
      <c r="D139" s="18">
        <v>38</v>
      </c>
      <c r="E139" s="19" t="s">
        <v>97</v>
      </c>
      <c r="F139" s="20">
        <v>2000000</v>
      </c>
      <c r="G139" s="20">
        <v>2000000</v>
      </c>
      <c r="H139" s="20">
        <v>2000000</v>
      </c>
    </row>
    <row r="140" spans="1:8" x14ac:dyDescent="0.25">
      <c r="A140" s="7" t="s">
        <v>14</v>
      </c>
      <c r="B140" s="38" t="s">
        <v>103</v>
      </c>
      <c r="C140" s="38"/>
      <c r="D140" s="38"/>
      <c r="E140" s="8" t="s">
        <v>104</v>
      </c>
      <c r="F140" s="9">
        <v>500000</v>
      </c>
      <c r="G140" s="9">
        <v>500000</v>
      </c>
      <c r="H140" s="9">
        <v>500000</v>
      </c>
    </row>
    <row r="141" spans="1:8" x14ac:dyDescent="0.25">
      <c r="A141" s="7"/>
      <c r="B141" s="21">
        <v>43</v>
      </c>
      <c r="C141" s="22" t="s">
        <v>15</v>
      </c>
      <c r="D141" s="23">
        <v>3211</v>
      </c>
      <c r="E141" s="24" t="s">
        <v>25</v>
      </c>
      <c r="F141" s="52">
        <v>300000</v>
      </c>
      <c r="G141" s="52">
        <v>300000</v>
      </c>
      <c r="H141" s="52">
        <v>300000</v>
      </c>
    </row>
    <row r="142" spans="1:8" x14ac:dyDescent="0.25">
      <c r="A142" s="7"/>
      <c r="B142" s="53"/>
      <c r="C142" s="54"/>
      <c r="D142" s="55">
        <v>321</v>
      </c>
      <c r="E142" s="56" t="s">
        <v>29</v>
      </c>
      <c r="F142" s="58">
        <v>300000</v>
      </c>
      <c r="G142" s="58">
        <v>300000</v>
      </c>
      <c r="H142" s="58">
        <v>300000</v>
      </c>
    </row>
    <row r="143" spans="1:8" x14ac:dyDescent="0.25">
      <c r="A143" s="32"/>
      <c r="B143" s="21">
        <v>43</v>
      </c>
      <c r="C143" s="22" t="s">
        <v>15</v>
      </c>
      <c r="D143" s="23">
        <v>3223</v>
      </c>
      <c r="E143" s="24" t="s">
        <v>105</v>
      </c>
      <c r="F143" s="52">
        <v>100000</v>
      </c>
      <c r="G143" s="52">
        <v>100000</v>
      </c>
      <c r="H143" s="52">
        <v>100000</v>
      </c>
    </row>
    <row r="144" spans="1:8" x14ac:dyDescent="0.25">
      <c r="A144" s="7"/>
      <c r="B144" s="53"/>
      <c r="C144" s="54"/>
      <c r="D144" s="55">
        <v>322</v>
      </c>
      <c r="E144" s="56" t="s">
        <v>35</v>
      </c>
      <c r="F144" s="58">
        <v>100000</v>
      </c>
      <c r="G144" s="58">
        <v>100000</v>
      </c>
      <c r="H144" s="58">
        <v>100000</v>
      </c>
    </row>
    <row r="145" spans="1:8" x14ac:dyDescent="0.25">
      <c r="A145" s="7"/>
      <c r="B145" s="21">
        <v>43</v>
      </c>
      <c r="C145" s="22" t="s">
        <v>15</v>
      </c>
      <c r="D145" s="23">
        <v>3231</v>
      </c>
      <c r="E145" s="24" t="s">
        <v>106</v>
      </c>
      <c r="F145" s="52">
        <v>100000</v>
      </c>
      <c r="G145" s="52">
        <v>100000</v>
      </c>
      <c r="H145" s="52">
        <v>100000</v>
      </c>
    </row>
    <row r="146" spans="1:8" s="26" customFormat="1" x14ac:dyDescent="0.25">
      <c r="A146" s="7"/>
      <c r="B146" s="59"/>
      <c r="C146" s="60"/>
      <c r="D146" s="55">
        <v>323</v>
      </c>
      <c r="E146" s="56" t="s">
        <v>44</v>
      </c>
      <c r="F146" s="58">
        <v>100000</v>
      </c>
      <c r="G146" s="58">
        <v>100000</v>
      </c>
      <c r="H146" s="58">
        <v>100000</v>
      </c>
    </row>
    <row r="147" spans="1:8" x14ac:dyDescent="0.25">
      <c r="A147" s="7"/>
      <c r="B147" s="53"/>
      <c r="C147" s="54"/>
      <c r="D147" s="55">
        <v>32</v>
      </c>
      <c r="E147" s="56" t="s">
        <v>52</v>
      </c>
      <c r="F147" s="58">
        <v>500000</v>
      </c>
      <c r="G147" s="58">
        <v>500000</v>
      </c>
      <c r="H147" s="58">
        <v>500000</v>
      </c>
    </row>
    <row r="148" spans="1:8" x14ac:dyDescent="0.25">
      <c r="A148" s="7" t="s">
        <v>14</v>
      </c>
      <c r="B148" s="38" t="s">
        <v>107</v>
      </c>
      <c r="C148" s="38"/>
      <c r="D148" s="38"/>
      <c r="E148" s="44" t="s">
        <v>108</v>
      </c>
      <c r="F148" s="9">
        <v>24100000</v>
      </c>
      <c r="G148" s="9">
        <v>23350000</v>
      </c>
      <c r="H148" s="9">
        <v>23600000</v>
      </c>
    </row>
    <row r="149" spans="1:8" x14ac:dyDescent="0.25">
      <c r="A149" s="7"/>
      <c r="B149" s="29">
        <v>11</v>
      </c>
      <c r="C149" s="29">
        <v>473</v>
      </c>
      <c r="D149" s="29">
        <v>3239</v>
      </c>
      <c r="E149" s="30" t="s">
        <v>43</v>
      </c>
      <c r="F149" s="50">
        <v>200000</v>
      </c>
      <c r="G149" s="50">
        <v>200000</v>
      </c>
      <c r="H149" s="50">
        <v>200000</v>
      </c>
    </row>
    <row r="150" spans="1:8" x14ac:dyDescent="0.25">
      <c r="A150" s="7"/>
      <c r="B150" s="29">
        <v>11</v>
      </c>
      <c r="C150" s="29">
        <v>473</v>
      </c>
      <c r="D150" s="29">
        <v>3238</v>
      </c>
      <c r="E150" s="13" t="s">
        <v>77</v>
      </c>
      <c r="F150" s="50">
        <v>50000</v>
      </c>
      <c r="G150" s="50">
        <v>50000</v>
      </c>
      <c r="H150" s="50">
        <v>50000</v>
      </c>
    </row>
    <row r="151" spans="1:8" x14ac:dyDescent="0.25">
      <c r="A151" s="7"/>
      <c r="B151" s="29">
        <v>11</v>
      </c>
      <c r="C151" s="29">
        <v>473</v>
      </c>
      <c r="D151" s="29">
        <v>3237</v>
      </c>
      <c r="E151" s="30" t="s">
        <v>42</v>
      </c>
      <c r="F151" s="50">
        <v>100000</v>
      </c>
      <c r="G151" s="50">
        <v>100000</v>
      </c>
      <c r="H151" s="50">
        <v>100000</v>
      </c>
    </row>
    <row r="152" spans="1:8" x14ac:dyDescent="0.25">
      <c r="A152" s="7"/>
      <c r="B152" s="38"/>
      <c r="C152" s="38"/>
      <c r="D152" s="38">
        <v>323</v>
      </c>
      <c r="E152" s="44" t="s">
        <v>109</v>
      </c>
      <c r="F152" s="9">
        <v>350000</v>
      </c>
      <c r="G152" s="9">
        <v>350000</v>
      </c>
      <c r="H152" s="9">
        <v>350000</v>
      </c>
    </row>
    <row r="153" spans="1:8" x14ac:dyDescent="0.25">
      <c r="A153" s="7"/>
      <c r="B153" s="38"/>
      <c r="C153" s="38"/>
      <c r="D153" s="38">
        <v>32</v>
      </c>
      <c r="E153" s="8" t="s">
        <v>150</v>
      </c>
      <c r="F153" s="9">
        <v>350000</v>
      </c>
      <c r="G153" s="9">
        <v>350000</v>
      </c>
      <c r="H153" s="9">
        <v>350000</v>
      </c>
    </row>
    <row r="154" spans="1:8" x14ac:dyDescent="0.25">
      <c r="A154" s="7"/>
      <c r="B154" s="10">
        <v>11</v>
      </c>
      <c r="C154" s="11" t="s">
        <v>15</v>
      </c>
      <c r="D154" s="29">
        <v>3522</v>
      </c>
      <c r="E154" s="13" t="s">
        <v>110</v>
      </c>
      <c r="F154" s="51">
        <v>1000000</v>
      </c>
      <c r="G154" s="51">
        <v>1000000</v>
      </c>
      <c r="H154" s="51">
        <v>1000000</v>
      </c>
    </row>
    <row r="155" spans="1:8" x14ac:dyDescent="0.25">
      <c r="A155" s="7"/>
      <c r="B155" s="10">
        <v>11</v>
      </c>
      <c r="C155" s="11" t="s">
        <v>15</v>
      </c>
      <c r="D155" s="29">
        <v>3523</v>
      </c>
      <c r="E155" s="13" t="s">
        <v>111</v>
      </c>
      <c r="F155" s="51">
        <v>500000</v>
      </c>
      <c r="G155" s="51">
        <v>500000</v>
      </c>
      <c r="H155" s="51">
        <v>500000</v>
      </c>
    </row>
    <row r="156" spans="1:8" s="26" customFormat="1" x14ac:dyDescent="0.25">
      <c r="A156" s="7"/>
      <c r="B156" s="16"/>
      <c r="C156" s="17"/>
      <c r="D156" s="18">
        <v>352</v>
      </c>
      <c r="E156" s="19" t="s">
        <v>110</v>
      </c>
      <c r="F156" s="62">
        <v>1500000</v>
      </c>
      <c r="G156" s="62">
        <v>1500000</v>
      </c>
      <c r="H156" s="62">
        <v>1500000</v>
      </c>
    </row>
    <row r="157" spans="1:8" x14ac:dyDescent="0.25">
      <c r="A157" s="7"/>
      <c r="B157" s="34"/>
      <c r="C157" s="35"/>
      <c r="D157" s="18">
        <v>35</v>
      </c>
      <c r="E157" s="19" t="s">
        <v>112</v>
      </c>
      <c r="F157" s="62">
        <v>1500000</v>
      </c>
      <c r="G157" s="62">
        <v>1500000</v>
      </c>
      <c r="H157" s="62">
        <v>1500000</v>
      </c>
    </row>
    <row r="158" spans="1:8" ht="25.5" x14ac:dyDescent="0.25">
      <c r="A158" s="7"/>
      <c r="B158" s="10">
        <v>11</v>
      </c>
      <c r="C158" s="11" t="s">
        <v>15</v>
      </c>
      <c r="D158" s="12">
        <v>3862</v>
      </c>
      <c r="E158" s="13" t="s">
        <v>113</v>
      </c>
      <c r="F158" s="15">
        <v>13250000</v>
      </c>
      <c r="G158" s="15">
        <v>12250000</v>
      </c>
      <c r="H158" s="15">
        <v>12500000</v>
      </c>
    </row>
    <row r="159" spans="1:8" x14ac:dyDescent="0.25">
      <c r="A159" s="7"/>
      <c r="B159" s="10">
        <v>11</v>
      </c>
      <c r="C159" s="11" t="s">
        <v>15</v>
      </c>
      <c r="D159" s="12">
        <v>3863</v>
      </c>
      <c r="E159" s="13" t="s">
        <v>114</v>
      </c>
      <c r="F159" s="15">
        <v>9000000</v>
      </c>
      <c r="G159" s="15">
        <v>9250000</v>
      </c>
      <c r="H159" s="15">
        <v>9250000</v>
      </c>
    </row>
    <row r="160" spans="1:8" s="26" customFormat="1" ht="38.25" x14ac:dyDescent="0.25">
      <c r="A160" s="7"/>
      <c r="B160" s="16"/>
      <c r="C160" s="17"/>
      <c r="D160" s="18">
        <v>386</v>
      </c>
      <c r="E160" s="19" t="s">
        <v>113</v>
      </c>
      <c r="F160" s="62">
        <v>22250000</v>
      </c>
      <c r="G160" s="62">
        <v>21500000</v>
      </c>
      <c r="H160" s="62">
        <v>21750000</v>
      </c>
    </row>
    <row r="161" spans="1:8" x14ac:dyDescent="0.25">
      <c r="A161" s="7"/>
      <c r="B161" s="34"/>
      <c r="C161" s="35"/>
      <c r="D161" s="18">
        <v>38</v>
      </c>
      <c r="E161" s="19" t="s">
        <v>97</v>
      </c>
      <c r="F161" s="62">
        <v>22250000</v>
      </c>
      <c r="G161" s="62">
        <v>21500000</v>
      </c>
      <c r="H161" s="62">
        <v>21750000</v>
      </c>
    </row>
    <row r="162" spans="1:8" x14ac:dyDescent="0.25">
      <c r="A162" s="7" t="s">
        <v>14</v>
      </c>
      <c r="B162" s="164" t="s">
        <v>115</v>
      </c>
      <c r="C162" s="64"/>
      <c r="D162" s="65"/>
      <c r="E162" s="63" t="s">
        <v>116</v>
      </c>
      <c r="F162" s="66">
        <v>20100000</v>
      </c>
      <c r="G162" s="66">
        <v>20100000</v>
      </c>
      <c r="H162" s="66">
        <v>20100000</v>
      </c>
    </row>
    <row r="163" spans="1:8" x14ac:dyDescent="0.25">
      <c r="A163" s="7"/>
      <c r="B163" s="21">
        <v>43</v>
      </c>
      <c r="C163" s="22" t="s">
        <v>15</v>
      </c>
      <c r="D163" s="23">
        <v>3296</v>
      </c>
      <c r="E163" s="24" t="s">
        <v>50</v>
      </c>
      <c r="F163" s="25">
        <v>50000</v>
      </c>
      <c r="G163" s="25">
        <v>50000</v>
      </c>
      <c r="H163" s="25">
        <v>50000</v>
      </c>
    </row>
    <row r="164" spans="1:8" x14ac:dyDescent="0.25">
      <c r="A164" s="7"/>
      <c r="B164" s="53"/>
      <c r="C164" s="54"/>
      <c r="D164" s="55">
        <v>329</v>
      </c>
      <c r="E164" s="56" t="s">
        <v>51</v>
      </c>
      <c r="F164" s="58">
        <v>50000</v>
      </c>
      <c r="G164" s="58">
        <v>50000</v>
      </c>
      <c r="H164" s="58">
        <v>50000</v>
      </c>
    </row>
    <row r="165" spans="1:8" x14ac:dyDescent="0.25">
      <c r="A165" s="7"/>
      <c r="B165" s="53"/>
      <c r="C165" s="54"/>
      <c r="D165" s="55">
        <v>32</v>
      </c>
      <c r="E165" s="56" t="s">
        <v>52</v>
      </c>
      <c r="F165" s="58">
        <v>50000</v>
      </c>
      <c r="G165" s="58">
        <v>50000</v>
      </c>
      <c r="H165" s="58">
        <v>50000</v>
      </c>
    </row>
    <row r="166" spans="1:8" x14ac:dyDescent="0.25">
      <c r="A166" s="7"/>
      <c r="B166" s="21">
        <v>43</v>
      </c>
      <c r="C166" s="22" t="s">
        <v>15</v>
      </c>
      <c r="D166" s="23">
        <v>3631</v>
      </c>
      <c r="E166" s="24" t="s">
        <v>92</v>
      </c>
      <c r="F166" s="25">
        <v>2000000</v>
      </c>
      <c r="G166" s="25">
        <v>2000000</v>
      </c>
      <c r="H166" s="25">
        <v>2000000</v>
      </c>
    </row>
    <row r="167" spans="1:8" x14ac:dyDescent="0.25">
      <c r="A167" s="7"/>
      <c r="B167" s="21">
        <v>43</v>
      </c>
      <c r="C167" s="22" t="s">
        <v>15</v>
      </c>
      <c r="D167" s="23">
        <v>3632</v>
      </c>
      <c r="E167" s="24" t="s">
        <v>117</v>
      </c>
      <c r="F167" s="25">
        <v>17750000</v>
      </c>
      <c r="G167" s="25">
        <v>17750000</v>
      </c>
      <c r="H167" s="25">
        <v>17750000</v>
      </c>
    </row>
    <row r="168" spans="1:8" x14ac:dyDescent="0.25">
      <c r="A168" s="7"/>
      <c r="B168" s="53"/>
      <c r="C168" s="54"/>
      <c r="D168" s="55">
        <v>363</v>
      </c>
      <c r="E168" s="56" t="s">
        <v>118</v>
      </c>
      <c r="F168" s="58">
        <v>19750000</v>
      </c>
      <c r="G168" s="58">
        <v>19750000</v>
      </c>
      <c r="H168" s="58">
        <v>19750000</v>
      </c>
    </row>
    <row r="169" spans="1:8" s="33" customFormat="1" x14ac:dyDescent="0.25">
      <c r="A169" s="32"/>
      <c r="B169" s="21">
        <v>43</v>
      </c>
      <c r="C169" s="22" t="s">
        <v>15</v>
      </c>
      <c r="D169" s="23">
        <v>3661</v>
      </c>
      <c r="E169" s="24" t="s">
        <v>119</v>
      </c>
      <c r="F169" s="25">
        <v>100000</v>
      </c>
      <c r="G169" s="25">
        <v>100000</v>
      </c>
      <c r="H169" s="25">
        <v>100000</v>
      </c>
    </row>
    <row r="170" spans="1:8" s="33" customFormat="1" x14ac:dyDescent="0.25">
      <c r="A170" s="32"/>
      <c r="B170" s="21">
        <v>43</v>
      </c>
      <c r="C170" s="22" t="s">
        <v>15</v>
      </c>
      <c r="D170" s="23">
        <v>3662</v>
      </c>
      <c r="E170" s="24" t="s">
        <v>120</v>
      </c>
      <c r="F170" s="25">
        <v>100000</v>
      </c>
      <c r="G170" s="25">
        <v>100000</v>
      </c>
      <c r="H170" s="25">
        <v>100000</v>
      </c>
    </row>
    <row r="171" spans="1:8" x14ac:dyDescent="0.25">
      <c r="A171" s="7"/>
      <c r="B171" s="53"/>
      <c r="C171" s="54"/>
      <c r="D171" s="55">
        <v>366</v>
      </c>
      <c r="E171" s="56" t="s">
        <v>121</v>
      </c>
      <c r="F171" s="57">
        <v>200000</v>
      </c>
      <c r="G171" s="57">
        <v>200000</v>
      </c>
      <c r="H171" s="57">
        <v>200000</v>
      </c>
    </row>
    <row r="172" spans="1:8" s="33" customFormat="1" ht="25.5" x14ac:dyDescent="0.25">
      <c r="A172" s="32"/>
      <c r="B172" s="21">
        <v>43</v>
      </c>
      <c r="C172" s="22" t="s">
        <v>15</v>
      </c>
      <c r="D172" s="23">
        <v>3692</v>
      </c>
      <c r="E172" s="24" t="s">
        <v>122</v>
      </c>
      <c r="F172" s="25">
        <v>100000</v>
      </c>
      <c r="G172" s="25">
        <v>100000</v>
      </c>
      <c r="H172" s="25">
        <v>100000</v>
      </c>
    </row>
    <row r="173" spans="1:8" ht="25.5" x14ac:dyDescent="0.25">
      <c r="A173" s="7"/>
      <c r="B173" s="53"/>
      <c r="C173" s="54"/>
      <c r="D173" s="55">
        <v>369</v>
      </c>
      <c r="E173" s="56" t="s">
        <v>123</v>
      </c>
      <c r="F173" s="58">
        <v>100000</v>
      </c>
      <c r="G173" s="58">
        <v>100000</v>
      </c>
      <c r="H173" s="58">
        <v>100000</v>
      </c>
    </row>
    <row r="174" spans="1:8" x14ac:dyDescent="0.25">
      <c r="A174" s="7"/>
      <c r="B174" s="53"/>
      <c r="C174" s="54"/>
      <c r="D174" s="55">
        <v>36</v>
      </c>
      <c r="E174" s="56" t="s">
        <v>102</v>
      </c>
      <c r="F174" s="58">
        <v>20050000</v>
      </c>
      <c r="G174" s="58">
        <v>20050000</v>
      </c>
      <c r="H174" s="58">
        <v>20050000</v>
      </c>
    </row>
    <row r="175" spans="1:8" ht="25.5" x14ac:dyDescent="0.25">
      <c r="A175" s="7" t="s">
        <v>14</v>
      </c>
      <c r="B175" s="37" t="s">
        <v>124</v>
      </c>
      <c r="C175" s="37"/>
      <c r="D175" s="37"/>
      <c r="E175" s="44" t="s">
        <v>125</v>
      </c>
      <c r="F175" s="9">
        <v>12000000</v>
      </c>
      <c r="G175" s="9">
        <v>11000000</v>
      </c>
      <c r="H175" s="9">
        <v>10000000</v>
      </c>
    </row>
    <row r="176" spans="1:8" x14ac:dyDescent="0.25">
      <c r="A176" s="7"/>
      <c r="B176" s="10">
        <v>11</v>
      </c>
      <c r="C176" s="11" t="s">
        <v>15</v>
      </c>
      <c r="D176" s="12">
        <v>3522</v>
      </c>
      <c r="E176" s="13" t="s">
        <v>126</v>
      </c>
      <c r="F176" s="15">
        <v>7200000</v>
      </c>
      <c r="G176" s="15">
        <v>6600000</v>
      </c>
      <c r="H176" s="15">
        <v>6000000</v>
      </c>
    </row>
    <row r="177" spans="1:8" x14ac:dyDescent="0.25">
      <c r="A177" s="7"/>
      <c r="B177" s="10">
        <v>11</v>
      </c>
      <c r="C177" s="11" t="s">
        <v>15</v>
      </c>
      <c r="D177" s="12">
        <v>3523</v>
      </c>
      <c r="E177" s="13" t="s">
        <v>127</v>
      </c>
      <c r="F177" s="15">
        <v>4800000</v>
      </c>
      <c r="G177" s="15">
        <v>4400000</v>
      </c>
      <c r="H177" s="15">
        <v>4000000</v>
      </c>
    </row>
    <row r="178" spans="1:8" x14ac:dyDescent="0.25">
      <c r="A178" s="7"/>
      <c r="B178" s="34"/>
      <c r="C178" s="35"/>
      <c r="D178" s="18">
        <v>352</v>
      </c>
      <c r="E178" s="19" t="s">
        <v>128</v>
      </c>
      <c r="F178" s="62">
        <v>12000000</v>
      </c>
      <c r="G178" s="62">
        <v>11000000</v>
      </c>
      <c r="H178" s="62">
        <v>10000000</v>
      </c>
    </row>
    <row r="179" spans="1:8" x14ac:dyDescent="0.25">
      <c r="A179" s="7"/>
      <c r="B179" s="34"/>
      <c r="C179" s="35"/>
      <c r="D179" s="18">
        <v>35</v>
      </c>
      <c r="E179" s="19" t="s">
        <v>128</v>
      </c>
      <c r="F179" s="62">
        <v>12000000</v>
      </c>
      <c r="G179" s="62">
        <v>11000000</v>
      </c>
      <c r="H179" s="62">
        <v>10000000</v>
      </c>
    </row>
    <row r="180" spans="1:8" x14ac:dyDescent="0.25">
      <c r="A180" s="7" t="s">
        <v>129</v>
      </c>
      <c r="B180" s="38" t="s">
        <v>130</v>
      </c>
      <c r="C180" s="38"/>
      <c r="D180" s="38"/>
      <c r="E180" s="8" t="s">
        <v>131</v>
      </c>
      <c r="F180" s="9">
        <v>47000000</v>
      </c>
      <c r="G180" s="9">
        <v>46000000</v>
      </c>
      <c r="H180" s="9">
        <v>49000000</v>
      </c>
    </row>
    <row r="181" spans="1:8" x14ac:dyDescent="0.25">
      <c r="A181" s="7"/>
      <c r="B181" s="10">
        <v>11</v>
      </c>
      <c r="C181" s="11" t="s">
        <v>15</v>
      </c>
      <c r="D181" s="12">
        <v>3811</v>
      </c>
      <c r="E181" s="13" t="s">
        <v>95</v>
      </c>
      <c r="F181" s="15">
        <v>47000000</v>
      </c>
      <c r="G181" s="15">
        <v>46000000</v>
      </c>
      <c r="H181" s="15">
        <v>49000000</v>
      </c>
    </row>
    <row r="182" spans="1:8" s="26" customFormat="1" x14ac:dyDescent="0.25">
      <c r="A182" s="7"/>
      <c r="B182" s="16"/>
      <c r="C182" s="17"/>
      <c r="D182" s="18">
        <v>381</v>
      </c>
      <c r="E182" s="19" t="s">
        <v>95</v>
      </c>
      <c r="F182" s="62">
        <v>47000000</v>
      </c>
      <c r="G182" s="62">
        <v>46000000</v>
      </c>
      <c r="H182" s="62">
        <v>49000000</v>
      </c>
    </row>
    <row r="183" spans="1:8" x14ac:dyDescent="0.25">
      <c r="A183" s="7"/>
      <c r="B183" s="34"/>
      <c r="C183" s="35"/>
      <c r="D183" s="18">
        <v>38</v>
      </c>
      <c r="E183" s="19" t="s">
        <v>97</v>
      </c>
      <c r="F183" s="62">
        <v>47000000</v>
      </c>
      <c r="G183" s="62">
        <v>46000000</v>
      </c>
      <c r="H183" s="62">
        <v>49000000</v>
      </c>
    </row>
    <row r="184" spans="1:8" x14ac:dyDescent="0.25">
      <c r="A184" s="7" t="s">
        <v>129</v>
      </c>
      <c r="B184" s="55" t="s">
        <v>132</v>
      </c>
      <c r="C184" s="55"/>
      <c r="D184" s="55"/>
      <c r="E184" s="56" t="s">
        <v>133</v>
      </c>
      <c r="F184" s="58">
        <v>125000</v>
      </c>
      <c r="G184" s="58">
        <v>125000</v>
      </c>
      <c r="H184" s="58">
        <v>125000</v>
      </c>
    </row>
    <row r="185" spans="1:8" x14ac:dyDescent="0.25">
      <c r="A185" s="7"/>
      <c r="B185" s="21">
        <v>43</v>
      </c>
      <c r="C185" s="22" t="s">
        <v>15</v>
      </c>
      <c r="D185" s="23">
        <v>3291</v>
      </c>
      <c r="E185" s="24" t="s">
        <v>134</v>
      </c>
      <c r="F185" s="25">
        <v>125000</v>
      </c>
      <c r="G185" s="25">
        <v>125000</v>
      </c>
      <c r="H185" s="25">
        <v>125000</v>
      </c>
    </row>
    <row r="186" spans="1:8" x14ac:dyDescent="0.25">
      <c r="A186" s="7"/>
      <c r="B186" s="53"/>
      <c r="C186" s="54"/>
      <c r="D186" s="55">
        <v>329</v>
      </c>
      <c r="E186" s="56" t="s">
        <v>134</v>
      </c>
      <c r="F186" s="58">
        <v>125000</v>
      </c>
      <c r="G186" s="58">
        <v>125000</v>
      </c>
      <c r="H186" s="58">
        <v>125000</v>
      </c>
    </row>
    <row r="187" spans="1:8" x14ac:dyDescent="0.25">
      <c r="A187" s="7"/>
      <c r="B187" s="53"/>
      <c r="C187" s="54"/>
      <c r="D187" s="55">
        <v>32</v>
      </c>
      <c r="E187" s="56" t="s">
        <v>52</v>
      </c>
      <c r="F187" s="58">
        <v>125000</v>
      </c>
      <c r="G187" s="58">
        <v>125000</v>
      </c>
      <c r="H187" s="58">
        <v>125000</v>
      </c>
    </row>
    <row r="188" spans="1:8" x14ac:dyDescent="0.25">
      <c r="A188" s="7" t="s">
        <v>14</v>
      </c>
      <c r="B188" s="38" t="s">
        <v>135</v>
      </c>
      <c r="C188" s="38"/>
      <c r="D188" s="38"/>
      <c r="E188" s="44" t="s">
        <v>136</v>
      </c>
      <c r="F188" s="9">
        <f>F204+F242+F250+F255+F259+F263+F272</f>
        <v>60308421</v>
      </c>
      <c r="G188" s="9">
        <f>G204+G242+G250+G255+G259+G263+G272</f>
        <v>57573376</v>
      </c>
      <c r="H188" s="9">
        <f>H204+H242+H250+H255+H259+H263+H272</f>
        <v>96330206</v>
      </c>
    </row>
    <row r="189" spans="1:8" x14ac:dyDescent="0.25">
      <c r="A189" s="7"/>
      <c r="B189" s="67">
        <v>12</v>
      </c>
      <c r="C189" s="68" t="s">
        <v>15</v>
      </c>
      <c r="D189" s="69">
        <v>3111</v>
      </c>
      <c r="E189" s="70" t="s">
        <v>16</v>
      </c>
      <c r="F189" s="14">
        <v>445400</v>
      </c>
      <c r="G189" s="14">
        <v>445040</v>
      </c>
      <c r="H189" s="14">
        <v>406550</v>
      </c>
    </row>
    <row r="190" spans="1:8" x14ac:dyDescent="0.25">
      <c r="A190" s="7"/>
      <c r="B190" s="71">
        <v>561</v>
      </c>
      <c r="C190" s="72" t="s">
        <v>15</v>
      </c>
      <c r="D190" s="73">
        <v>3111</v>
      </c>
      <c r="E190" s="74" t="s">
        <v>16</v>
      </c>
      <c r="F190" s="75">
        <v>2292827</v>
      </c>
      <c r="G190" s="75">
        <v>2200000</v>
      </c>
      <c r="H190" s="75">
        <v>2484620</v>
      </c>
    </row>
    <row r="191" spans="1:8" x14ac:dyDescent="0.25">
      <c r="A191" s="7"/>
      <c r="B191" s="67">
        <v>12</v>
      </c>
      <c r="C191" s="68" t="s">
        <v>15</v>
      </c>
      <c r="D191" s="69">
        <v>3113</v>
      </c>
      <c r="E191" s="70" t="s">
        <v>17</v>
      </c>
      <c r="F191" s="14">
        <v>5000</v>
      </c>
      <c r="G191" s="14">
        <v>5000</v>
      </c>
      <c r="H191" s="14">
        <v>5000</v>
      </c>
    </row>
    <row r="192" spans="1:8" x14ac:dyDescent="0.25">
      <c r="A192" s="7"/>
      <c r="B192" s="71">
        <v>561</v>
      </c>
      <c r="C192" s="72" t="s">
        <v>15</v>
      </c>
      <c r="D192" s="73">
        <v>3113</v>
      </c>
      <c r="E192" s="74" t="s">
        <v>17</v>
      </c>
      <c r="F192" s="75">
        <v>25000</v>
      </c>
      <c r="G192" s="75">
        <v>25000</v>
      </c>
      <c r="H192" s="75">
        <v>25000</v>
      </c>
    </row>
    <row r="193" spans="1:8" x14ac:dyDescent="0.25">
      <c r="A193" s="7"/>
      <c r="B193" s="67">
        <v>12</v>
      </c>
      <c r="C193" s="68" t="s">
        <v>15</v>
      </c>
      <c r="D193" s="69">
        <v>3114</v>
      </c>
      <c r="E193" s="70" t="s">
        <v>18</v>
      </c>
      <c r="F193" s="14">
        <v>3000</v>
      </c>
      <c r="G193" s="14">
        <v>3000</v>
      </c>
      <c r="H193" s="14">
        <v>3000</v>
      </c>
    </row>
    <row r="194" spans="1:8" x14ac:dyDescent="0.25">
      <c r="A194" s="7"/>
      <c r="B194" s="71">
        <v>561</v>
      </c>
      <c r="C194" s="72" t="s">
        <v>15</v>
      </c>
      <c r="D194" s="73">
        <v>3114</v>
      </c>
      <c r="E194" s="74" t="s">
        <v>18</v>
      </c>
      <c r="F194" s="75">
        <v>17000</v>
      </c>
      <c r="G194" s="75">
        <v>17000</v>
      </c>
      <c r="H194" s="75">
        <v>17000</v>
      </c>
    </row>
    <row r="195" spans="1:8" x14ac:dyDescent="0.25">
      <c r="A195" s="7"/>
      <c r="B195" s="76"/>
      <c r="C195" s="77"/>
      <c r="D195" s="78">
        <v>311</v>
      </c>
      <c r="E195" s="79" t="s">
        <v>19</v>
      </c>
      <c r="F195" s="47">
        <v>2788227</v>
      </c>
      <c r="G195" s="47">
        <v>2695040</v>
      </c>
      <c r="H195" s="47">
        <v>2941170</v>
      </c>
    </row>
    <row r="196" spans="1:8" x14ac:dyDescent="0.25">
      <c r="A196" s="7"/>
      <c r="B196" s="67">
        <v>12</v>
      </c>
      <c r="C196" s="68" t="s">
        <v>15</v>
      </c>
      <c r="D196" s="69">
        <v>3121</v>
      </c>
      <c r="E196" s="70" t="s">
        <v>20</v>
      </c>
      <c r="F196" s="14">
        <v>10000</v>
      </c>
      <c r="G196" s="14">
        <v>10000</v>
      </c>
      <c r="H196" s="14">
        <v>10000</v>
      </c>
    </row>
    <row r="197" spans="1:8" x14ac:dyDescent="0.25">
      <c r="A197" s="7"/>
      <c r="B197" s="71">
        <v>561</v>
      </c>
      <c r="C197" s="72" t="s">
        <v>15</v>
      </c>
      <c r="D197" s="73">
        <v>3121</v>
      </c>
      <c r="E197" s="74" t="s">
        <v>20</v>
      </c>
      <c r="F197" s="75">
        <v>65141</v>
      </c>
      <c r="G197" s="75">
        <v>65140</v>
      </c>
      <c r="H197" s="75">
        <v>65140</v>
      </c>
    </row>
    <row r="198" spans="1:8" x14ac:dyDescent="0.25">
      <c r="A198" s="7"/>
      <c r="B198" s="76"/>
      <c r="C198" s="77"/>
      <c r="D198" s="78">
        <v>312</v>
      </c>
      <c r="E198" s="19" t="s">
        <v>20</v>
      </c>
      <c r="F198" s="47">
        <v>75141</v>
      </c>
      <c r="G198" s="47">
        <v>75140</v>
      </c>
      <c r="H198" s="47">
        <v>75140</v>
      </c>
    </row>
    <row r="199" spans="1:8" x14ac:dyDescent="0.25">
      <c r="A199" s="7"/>
      <c r="B199" s="67">
        <v>12</v>
      </c>
      <c r="C199" s="68" t="s">
        <v>15</v>
      </c>
      <c r="D199" s="69">
        <v>3132</v>
      </c>
      <c r="E199" s="70" t="s">
        <v>21</v>
      </c>
      <c r="F199" s="14">
        <v>150000</v>
      </c>
      <c r="G199" s="14">
        <v>30360</v>
      </c>
      <c r="H199" s="14">
        <v>100000</v>
      </c>
    </row>
    <row r="200" spans="1:8" x14ac:dyDescent="0.25">
      <c r="A200" s="7"/>
      <c r="B200" s="71">
        <v>561</v>
      </c>
      <c r="C200" s="72" t="s">
        <v>15</v>
      </c>
      <c r="D200" s="73">
        <v>3132</v>
      </c>
      <c r="E200" s="74" t="s">
        <v>21</v>
      </c>
      <c r="F200" s="75">
        <v>400000</v>
      </c>
      <c r="G200" s="75">
        <v>412827</v>
      </c>
      <c r="H200" s="75">
        <v>300000</v>
      </c>
    </row>
    <row r="201" spans="1:8" x14ac:dyDescent="0.25">
      <c r="A201" s="7"/>
      <c r="B201" s="67">
        <v>12</v>
      </c>
      <c r="C201" s="68" t="s">
        <v>15</v>
      </c>
      <c r="D201" s="69">
        <v>3133</v>
      </c>
      <c r="E201" s="70" t="s">
        <v>22</v>
      </c>
      <c r="F201" s="14">
        <v>5000</v>
      </c>
      <c r="G201" s="14">
        <v>5000</v>
      </c>
      <c r="H201" s="14">
        <v>5000</v>
      </c>
    </row>
    <row r="202" spans="1:8" x14ac:dyDescent="0.25">
      <c r="A202" s="7"/>
      <c r="B202" s="71">
        <v>561</v>
      </c>
      <c r="C202" s="72" t="s">
        <v>15</v>
      </c>
      <c r="D202" s="73">
        <v>3133</v>
      </c>
      <c r="E202" s="74" t="s">
        <v>22</v>
      </c>
      <c r="F202" s="75">
        <v>28724</v>
      </c>
      <c r="G202" s="75">
        <v>28724</v>
      </c>
      <c r="H202" s="75">
        <v>28724</v>
      </c>
    </row>
    <row r="203" spans="1:8" x14ac:dyDescent="0.25">
      <c r="A203" s="7"/>
      <c r="B203" s="76"/>
      <c r="C203" s="77"/>
      <c r="D203" s="78">
        <v>313</v>
      </c>
      <c r="E203" s="79" t="s">
        <v>23</v>
      </c>
      <c r="F203" s="47">
        <v>583724</v>
      </c>
      <c r="G203" s="47">
        <v>476911</v>
      </c>
      <c r="H203" s="47">
        <v>433724</v>
      </c>
    </row>
    <row r="204" spans="1:8" x14ac:dyDescent="0.25">
      <c r="A204" s="7"/>
      <c r="B204" s="76"/>
      <c r="C204" s="77"/>
      <c r="D204" s="78">
        <v>31</v>
      </c>
      <c r="E204" s="79" t="s">
        <v>137</v>
      </c>
      <c r="F204" s="47">
        <v>3447092</v>
      </c>
      <c r="G204" s="47">
        <v>3247091</v>
      </c>
      <c r="H204" s="47">
        <v>3450034</v>
      </c>
    </row>
    <row r="205" spans="1:8" x14ac:dyDescent="0.25">
      <c r="A205" s="7"/>
      <c r="B205" s="67">
        <v>12</v>
      </c>
      <c r="C205" s="68" t="s">
        <v>15</v>
      </c>
      <c r="D205" s="69">
        <v>3211</v>
      </c>
      <c r="E205" s="70" t="s">
        <v>25</v>
      </c>
      <c r="F205" s="14">
        <v>70000</v>
      </c>
      <c r="G205" s="14">
        <v>40000</v>
      </c>
      <c r="H205" s="14">
        <v>40000</v>
      </c>
    </row>
    <row r="206" spans="1:8" x14ac:dyDescent="0.25">
      <c r="A206" s="7"/>
      <c r="B206" s="71">
        <v>561</v>
      </c>
      <c r="C206" s="72" t="s">
        <v>15</v>
      </c>
      <c r="D206" s="73">
        <v>3211</v>
      </c>
      <c r="E206" s="74" t="s">
        <v>25</v>
      </c>
      <c r="F206" s="80">
        <v>100000</v>
      </c>
      <c r="G206" s="80">
        <v>250000</v>
      </c>
      <c r="H206" s="80">
        <v>250000</v>
      </c>
    </row>
    <row r="207" spans="1:8" x14ac:dyDescent="0.25">
      <c r="A207" s="7"/>
      <c r="B207" s="67">
        <v>12</v>
      </c>
      <c r="C207" s="68" t="s">
        <v>15</v>
      </c>
      <c r="D207" s="69">
        <v>3212</v>
      </c>
      <c r="E207" s="70" t="s">
        <v>26</v>
      </c>
      <c r="F207" s="81">
        <v>5000</v>
      </c>
      <c r="G207" s="81">
        <v>5000</v>
      </c>
      <c r="H207" s="81">
        <v>5000</v>
      </c>
    </row>
    <row r="208" spans="1:8" x14ac:dyDescent="0.25">
      <c r="A208" s="7"/>
      <c r="B208" s="71">
        <v>561</v>
      </c>
      <c r="C208" s="72" t="s">
        <v>15</v>
      </c>
      <c r="D208" s="73">
        <v>3212</v>
      </c>
      <c r="E208" s="74" t="s">
        <v>26</v>
      </c>
      <c r="F208" s="75">
        <v>34000</v>
      </c>
      <c r="G208" s="75">
        <v>34000</v>
      </c>
      <c r="H208" s="75">
        <v>34000</v>
      </c>
    </row>
    <row r="209" spans="1:8" x14ac:dyDescent="0.25">
      <c r="A209" s="7"/>
      <c r="B209" s="67">
        <v>12</v>
      </c>
      <c r="C209" s="68" t="s">
        <v>15</v>
      </c>
      <c r="D209" s="69">
        <v>3213</v>
      </c>
      <c r="E209" s="70" t="s">
        <v>27</v>
      </c>
      <c r="F209" s="14">
        <v>74100</v>
      </c>
      <c r="G209" s="14">
        <v>78200</v>
      </c>
      <c r="H209" s="14">
        <v>25000</v>
      </c>
    </row>
    <row r="210" spans="1:8" x14ac:dyDescent="0.25">
      <c r="A210" s="7"/>
      <c r="B210" s="71">
        <v>561</v>
      </c>
      <c r="C210" s="72" t="s">
        <v>15</v>
      </c>
      <c r="D210" s="73">
        <v>3213</v>
      </c>
      <c r="E210" s="74" t="s">
        <v>27</v>
      </c>
      <c r="F210" s="75">
        <v>165000</v>
      </c>
      <c r="G210" s="75">
        <v>200000</v>
      </c>
      <c r="H210" s="75">
        <v>468000</v>
      </c>
    </row>
    <row r="211" spans="1:8" x14ac:dyDescent="0.25">
      <c r="A211" s="7"/>
      <c r="B211" s="76"/>
      <c r="C211" s="77"/>
      <c r="D211" s="78">
        <v>321</v>
      </c>
      <c r="E211" s="79" t="s">
        <v>29</v>
      </c>
      <c r="F211" s="20">
        <v>448100</v>
      </c>
      <c r="G211" s="20">
        <v>607200</v>
      </c>
      <c r="H211" s="20">
        <v>822000</v>
      </c>
    </row>
    <row r="212" spans="1:8" x14ac:dyDescent="0.25">
      <c r="A212" s="7"/>
      <c r="B212" s="67">
        <v>12</v>
      </c>
      <c r="C212" s="68" t="s">
        <v>15</v>
      </c>
      <c r="D212" s="69">
        <v>3221</v>
      </c>
      <c r="E212" s="70" t="s">
        <v>30</v>
      </c>
      <c r="F212" s="14">
        <v>3000</v>
      </c>
      <c r="G212" s="14">
        <v>3000</v>
      </c>
      <c r="H212" s="14">
        <v>3000</v>
      </c>
    </row>
    <row r="213" spans="1:8" x14ac:dyDescent="0.25">
      <c r="A213" s="7"/>
      <c r="B213" s="82">
        <v>561</v>
      </c>
      <c r="C213" s="83" t="s">
        <v>15</v>
      </c>
      <c r="D213" s="84">
        <v>3221</v>
      </c>
      <c r="E213" s="85" t="s">
        <v>30</v>
      </c>
      <c r="F213" s="86">
        <v>20000</v>
      </c>
      <c r="G213" s="86">
        <v>20000</v>
      </c>
      <c r="H213" s="86">
        <v>20000</v>
      </c>
    </row>
    <row r="214" spans="1:8" x14ac:dyDescent="0.25">
      <c r="A214" s="7"/>
      <c r="B214" s="67">
        <v>12</v>
      </c>
      <c r="C214" s="68" t="s">
        <v>15</v>
      </c>
      <c r="D214" s="69">
        <v>3223</v>
      </c>
      <c r="E214" s="70" t="s">
        <v>31</v>
      </c>
      <c r="F214" s="14">
        <v>1000</v>
      </c>
      <c r="G214" s="14">
        <v>1000</v>
      </c>
      <c r="H214" s="14">
        <v>1000</v>
      </c>
    </row>
    <row r="215" spans="1:8" x14ac:dyDescent="0.25">
      <c r="A215" s="7"/>
      <c r="B215" s="71">
        <v>561</v>
      </c>
      <c r="C215" s="72" t="s">
        <v>15</v>
      </c>
      <c r="D215" s="73">
        <v>3223</v>
      </c>
      <c r="E215" s="74" t="s">
        <v>31</v>
      </c>
      <c r="F215" s="75">
        <v>6700</v>
      </c>
      <c r="G215" s="75">
        <v>6700</v>
      </c>
      <c r="H215" s="75">
        <v>6700</v>
      </c>
    </row>
    <row r="216" spans="1:8" x14ac:dyDescent="0.25">
      <c r="A216" s="7"/>
      <c r="B216" s="67">
        <v>12</v>
      </c>
      <c r="C216" s="68" t="s">
        <v>15</v>
      </c>
      <c r="D216" s="69">
        <v>3224</v>
      </c>
      <c r="E216" s="70" t="s">
        <v>32</v>
      </c>
      <c r="F216" s="14">
        <v>3000</v>
      </c>
      <c r="G216" s="14">
        <v>3000</v>
      </c>
      <c r="H216" s="14">
        <v>3000</v>
      </c>
    </row>
    <row r="217" spans="1:8" x14ac:dyDescent="0.25">
      <c r="A217" s="7"/>
      <c r="B217" s="71">
        <v>561</v>
      </c>
      <c r="C217" s="72" t="s">
        <v>15</v>
      </c>
      <c r="D217" s="73">
        <v>3224</v>
      </c>
      <c r="E217" s="74" t="s">
        <v>32</v>
      </c>
      <c r="F217" s="75">
        <v>20000</v>
      </c>
      <c r="G217" s="75">
        <v>20000</v>
      </c>
      <c r="H217" s="75">
        <v>20000</v>
      </c>
    </row>
    <row r="218" spans="1:8" x14ac:dyDescent="0.25">
      <c r="A218" s="7"/>
      <c r="B218" s="67">
        <v>12</v>
      </c>
      <c r="C218" s="68" t="s">
        <v>15</v>
      </c>
      <c r="D218" s="69">
        <v>3225</v>
      </c>
      <c r="E218" s="70" t="s">
        <v>33</v>
      </c>
      <c r="F218" s="14">
        <v>1000</v>
      </c>
      <c r="G218" s="14">
        <v>1000</v>
      </c>
      <c r="H218" s="14">
        <v>1000</v>
      </c>
    </row>
    <row r="219" spans="1:8" x14ac:dyDescent="0.25">
      <c r="A219" s="7"/>
      <c r="B219" s="71">
        <v>561</v>
      </c>
      <c r="C219" s="72" t="s">
        <v>15</v>
      </c>
      <c r="D219" s="73">
        <v>3225</v>
      </c>
      <c r="E219" s="74" t="s">
        <v>33</v>
      </c>
      <c r="F219" s="75">
        <v>6700</v>
      </c>
      <c r="G219" s="75">
        <v>6700</v>
      </c>
      <c r="H219" s="75">
        <v>6700</v>
      </c>
    </row>
    <row r="220" spans="1:8" x14ac:dyDescent="0.25">
      <c r="A220" s="7"/>
      <c r="B220" s="76"/>
      <c r="C220" s="77"/>
      <c r="D220" s="78">
        <v>322</v>
      </c>
      <c r="E220" s="79" t="s">
        <v>35</v>
      </c>
      <c r="F220" s="20">
        <v>61400</v>
      </c>
      <c r="G220" s="20">
        <v>61400</v>
      </c>
      <c r="H220" s="20">
        <v>61400</v>
      </c>
    </row>
    <row r="221" spans="1:8" x14ac:dyDescent="0.25">
      <c r="A221" s="7"/>
      <c r="B221" s="67">
        <v>12</v>
      </c>
      <c r="C221" s="68" t="s">
        <v>15</v>
      </c>
      <c r="D221" s="69">
        <v>3231</v>
      </c>
      <c r="E221" s="70" t="s">
        <v>36</v>
      </c>
      <c r="F221" s="14">
        <v>3000</v>
      </c>
      <c r="G221" s="14">
        <v>3000</v>
      </c>
      <c r="H221" s="14">
        <v>3000</v>
      </c>
    </row>
    <row r="222" spans="1:8" x14ac:dyDescent="0.25">
      <c r="A222" s="7"/>
      <c r="B222" s="71">
        <v>561</v>
      </c>
      <c r="C222" s="72" t="s">
        <v>15</v>
      </c>
      <c r="D222" s="73">
        <v>3231</v>
      </c>
      <c r="E222" s="74" t="s">
        <v>36</v>
      </c>
      <c r="F222" s="75">
        <v>20000</v>
      </c>
      <c r="G222" s="75">
        <v>20000</v>
      </c>
      <c r="H222" s="75">
        <v>20000</v>
      </c>
    </row>
    <row r="223" spans="1:8" x14ac:dyDescent="0.25">
      <c r="A223" s="7"/>
      <c r="B223" s="67">
        <v>12</v>
      </c>
      <c r="C223" s="68" t="s">
        <v>15</v>
      </c>
      <c r="D223" s="69">
        <v>3233</v>
      </c>
      <c r="E223" s="70" t="s">
        <v>38</v>
      </c>
      <c r="F223" s="14">
        <v>250000</v>
      </c>
      <c r="G223" s="14">
        <v>25000</v>
      </c>
      <c r="H223" s="14">
        <v>50000</v>
      </c>
    </row>
    <row r="224" spans="1:8" x14ac:dyDescent="0.25">
      <c r="A224" s="7"/>
      <c r="B224" s="71">
        <v>561</v>
      </c>
      <c r="C224" s="72" t="s">
        <v>15</v>
      </c>
      <c r="D224" s="73">
        <v>3233</v>
      </c>
      <c r="E224" s="74" t="s">
        <v>38</v>
      </c>
      <c r="F224" s="75">
        <v>1100000</v>
      </c>
      <c r="G224" s="75">
        <v>40000</v>
      </c>
      <c r="H224" s="75">
        <v>40000</v>
      </c>
    </row>
    <row r="225" spans="1:8" x14ac:dyDescent="0.25">
      <c r="A225" s="7"/>
      <c r="B225" s="87">
        <v>12</v>
      </c>
      <c r="C225" s="88" t="s">
        <v>15</v>
      </c>
      <c r="D225" s="89">
        <v>3234</v>
      </c>
      <c r="E225" s="90" t="s">
        <v>39</v>
      </c>
      <c r="F225" s="91">
        <v>500</v>
      </c>
      <c r="G225" s="91">
        <v>500</v>
      </c>
      <c r="H225" s="91">
        <v>500</v>
      </c>
    </row>
    <row r="226" spans="1:8" x14ac:dyDescent="0.25">
      <c r="A226" s="7"/>
      <c r="B226" s="71">
        <v>561</v>
      </c>
      <c r="C226" s="72" t="s">
        <v>15</v>
      </c>
      <c r="D226" s="73">
        <v>3234</v>
      </c>
      <c r="E226" s="74" t="s">
        <v>39</v>
      </c>
      <c r="F226" s="75">
        <v>3400</v>
      </c>
      <c r="G226" s="75">
        <v>3400</v>
      </c>
      <c r="H226" s="75">
        <v>3400</v>
      </c>
    </row>
    <row r="227" spans="1:8" x14ac:dyDescent="0.25">
      <c r="A227" s="7"/>
      <c r="B227" s="67">
        <v>12</v>
      </c>
      <c r="C227" s="68" t="s">
        <v>15</v>
      </c>
      <c r="D227" s="69">
        <v>3235</v>
      </c>
      <c r="E227" s="70" t="s">
        <v>40</v>
      </c>
      <c r="F227" s="14">
        <v>25000</v>
      </c>
      <c r="G227" s="14">
        <v>70000</v>
      </c>
      <c r="H227" s="14">
        <v>75000</v>
      </c>
    </row>
    <row r="228" spans="1:8" x14ac:dyDescent="0.25">
      <c r="A228" s="7"/>
      <c r="B228" s="71">
        <v>561</v>
      </c>
      <c r="C228" s="72" t="s">
        <v>15</v>
      </c>
      <c r="D228" s="73">
        <v>3235</v>
      </c>
      <c r="E228" s="74" t="s">
        <v>40</v>
      </c>
      <c r="F228" s="75">
        <v>45000</v>
      </c>
      <c r="G228" s="75">
        <v>200000</v>
      </c>
      <c r="H228" s="75">
        <v>300000</v>
      </c>
    </row>
    <row r="229" spans="1:8" x14ac:dyDescent="0.25">
      <c r="A229" s="7"/>
      <c r="B229" s="67">
        <v>12</v>
      </c>
      <c r="C229" s="67" t="s">
        <v>15</v>
      </c>
      <c r="D229" s="67">
        <v>3237</v>
      </c>
      <c r="E229" s="70" t="s">
        <v>42</v>
      </c>
      <c r="F229" s="14">
        <v>200000</v>
      </c>
      <c r="G229" s="14">
        <v>64060</v>
      </c>
      <c r="H229" s="14">
        <v>150000</v>
      </c>
    </row>
    <row r="230" spans="1:8" x14ac:dyDescent="0.25">
      <c r="A230" s="7"/>
      <c r="B230" s="92">
        <v>561</v>
      </c>
      <c r="C230" s="92">
        <v>473</v>
      </c>
      <c r="D230" s="92">
        <v>3237</v>
      </c>
      <c r="E230" s="93" t="s">
        <v>42</v>
      </c>
      <c r="F230" s="80">
        <v>500000</v>
      </c>
      <c r="G230" s="80">
        <v>100000</v>
      </c>
      <c r="H230" s="80">
        <v>100000</v>
      </c>
    </row>
    <row r="231" spans="1:8" x14ac:dyDescent="0.25">
      <c r="A231" s="7"/>
      <c r="B231" s="94"/>
      <c r="C231" s="94"/>
      <c r="D231" s="94">
        <v>3238</v>
      </c>
      <c r="E231" s="95" t="s">
        <v>77</v>
      </c>
      <c r="F231" s="31">
        <v>129320</v>
      </c>
      <c r="G231" s="31">
        <v>50000</v>
      </c>
      <c r="H231" s="31">
        <v>50000</v>
      </c>
    </row>
    <row r="232" spans="1:8" x14ac:dyDescent="0.25">
      <c r="A232" s="7"/>
      <c r="B232" s="92">
        <v>561</v>
      </c>
      <c r="C232" s="92">
        <v>473</v>
      </c>
      <c r="D232" s="92">
        <v>3238</v>
      </c>
      <c r="E232" s="93" t="s">
        <v>77</v>
      </c>
      <c r="F232" s="80">
        <v>718760</v>
      </c>
      <c r="G232" s="80">
        <v>408779</v>
      </c>
      <c r="H232" s="80">
        <v>500000</v>
      </c>
    </row>
    <row r="233" spans="1:8" x14ac:dyDescent="0.25">
      <c r="A233" s="7"/>
      <c r="B233" s="67">
        <v>12</v>
      </c>
      <c r="C233" s="68" t="s">
        <v>15</v>
      </c>
      <c r="D233" s="69">
        <v>3239</v>
      </c>
      <c r="E233" s="70" t="s">
        <v>43</v>
      </c>
      <c r="F233" s="14">
        <v>50000</v>
      </c>
      <c r="G233" s="14">
        <v>50000</v>
      </c>
      <c r="H233" s="14">
        <v>50000</v>
      </c>
    </row>
    <row r="234" spans="1:8" x14ac:dyDescent="0.25">
      <c r="A234" s="7"/>
      <c r="B234" s="71">
        <v>561</v>
      </c>
      <c r="C234" s="72" t="s">
        <v>15</v>
      </c>
      <c r="D234" s="73">
        <v>3239</v>
      </c>
      <c r="E234" s="74" t="s">
        <v>43</v>
      </c>
      <c r="F234" s="75">
        <v>100000</v>
      </c>
      <c r="G234" s="75">
        <v>195170</v>
      </c>
      <c r="H234" s="75">
        <v>100000</v>
      </c>
    </row>
    <row r="235" spans="1:8" x14ac:dyDescent="0.25">
      <c r="A235" s="7"/>
      <c r="B235" s="76"/>
      <c r="C235" s="77"/>
      <c r="D235" s="78">
        <v>323</v>
      </c>
      <c r="E235" s="19" t="s">
        <v>44</v>
      </c>
      <c r="F235" s="20">
        <v>3144980</v>
      </c>
      <c r="G235" s="20">
        <v>1229909</v>
      </c>
      <c r="H235" s="20">
        <v>1441900</v>
      </c>
    </row>
    <row r="236" spans="1:8" x14ac:dyDescent="0.25">
      <c r="A236" s="7"/>
      <c r="B236" s="10">
        <v>12</v>
      </c>
      <c r="C236" s="10" t="s">
        <v>15</v>
      </c>
      <c r="D236" s="10">
        <v>3241</v>
      </c>
      <c r="E236" s="13" t="s">
        <v>45</v>
      </c>
      <c r="F236" s="14">
        <v>15000</v>
      </c>
      <c r="G236" s="14">
        <v>15000</v>
      </c>
      <c r="H236" s="14">
        <v>15000</v>
      </c>
    </row>
    <row r="237" spans="1:8" x14ac:dyDescent="0.25">
      <c r="A237" s="7"/>
      <c r="B237" s="96">
        <v>561</v>
      </c>
      <c r="C237" s="72" t="s">
        <v>15</v>
      </c>
      <c r="D237" s="96">
        <v>3241</v>
      </c>
      <c r="E237" s="97" t="s">
        <v>45</v>
      </c>
      <c r="F237" s="80">
        <v>100000</v>
      </c>
      <c r="G237" s="80">
        <v>100000</v>
      </c>
      <c r="H237" s="80">
        <v>100000</v>
      </c>
    </row>
    <row r="238" spans="1:8" x14ac:dyDescent="0.25">
      <c r="A238" s="7"/>
      <c r="B238" s="76"/>
      <c r="C238" s="77"/>
      <c r="D238" s="78">
        <v>324</v>
      </c>
      <c r="E238" s="19" t="s">
        <v>45</v>
      </c>
      <c r="F238" s="20">
        <v>115000</v>
      </c>
      <c r="G238" s="20">
        <v>115000</v>
      </c>
      <c r="H238" s="20">
        <v>115000</v>
      </c>
    </row>
    <row r="239" spans="1:8" x14ac:dyDescent="0.25">
      <c r="A239" s="7"/>
      <c r="B239" s="67">
        <v>12</v>
      </c>
      <c r="C239" s="68" t="s">
        <v>15</v>
      </c>
      <c r="D239" s="69">
        <v>3293</v>
      </c>
      <c r="E239" s="70" t="s">
        <v>47</v>
      </c>
      <c r="F239" s="14">
        <v>35000</v>
      </c>
      <c r="G239" s="14">
        <v>35000</v>
      </c>
      <c r="H239" s="14">
        <v>35000</v>
      </c>
    </row>
    <row r="240" spans="1:8" x14ac:dyDescent="0.25">
      <c r="A240" s="7"/>
      <c r="B240" s="71">
        <v>561</v>
      </c>
      <c r="C240" s="72" t="s">
        <v>15</v>
      </c>
      <c r="D240" s="73">
        <v>3293</v>
      </c>
      <c r="E240" s="74" t="s">
        <v>47</v>
      </c>
      <c r="F240" s="75">
        <v>50000</v>
      </c>
      <c r="G240" s="75">
        <v>234000</v>
      </c>
      <c r="H240" s="75">
        <v>234000</v>
      </c>
    </row>
    <row r="241" spans="1:8" x14ac:dyDescent="0.25">
      <c r="A241" s="7"/>
      <c r="B241" s="76"/>
      <c r="C241" s="77"/>
      <c r="D241" s="78">
        <v>329</v>
      </c>
      <c r="E241" s="19" t="s">
        <v>51</v>
      </c>
      <c r="F241" s="20">
        <v>85000</v>
      </c>
      <c r="G241" s="20">
        <v>269000</v>
      </c>
      <c r="H241" s="20">
        <v>269000</v>
      </c>
    </row>
    <row r="242" spans="1:8" x14ac:dyDescent="0.25">
      <c r="A242" s="7"/>
      <c r="B242" s="76"/>
      <c r="C242" s="77"/>
      <c r="D242" s="78">
        <v>32</v>
      </c>
      <c r="E242" s="19" t="s">
        <v>52</v>
      </c>
      <c r="F242" s="20">
        <v>3854480</v>
      </c>
      <c r="G242" s="20">
        <v>2282509</v>
      </c>
      <c r="H242" s="20">
        <v>2709300</v>
      </c>
    </row>
    <row r="243" spans="1:8" ht="25.5" x14ac:dyDescent="0.25">
      <c r="A243" s="7"/>
      <c r="B243" s="168">
        <v>12</v>
      </c>
      <c r="C243" s="169" t="s">
        <v>15</v>
      </c>
      <c r="D243" s="170">
        <v>3691</v>
      </c>
      <c r="E243" s="30" t="s">
        <v>138</v>
      </c>
      <c r="F243" s="31">
        <v>90000</v>
      </c>
      <c r="G243" s="31">
        <v>90000</v>
      </c>
      <c r="H243" s="31">
        <v>90000</v>
      </c>
    </row>
    <row r="244" spans="1:8" x14ac:dyDescent="0.25">
      <c r="A244" s="7"/>
      <c r="B244" s="92">
        <v>561</v>
      </c>
      <c r="C244" s="92" t="s">
        <v>15</v>
      </c>
      <c r="D244" s="92">
        <v>3691</v>
      </c>
      <c r="E244" s="102" t="s">
        <v>139</v>
      </c>
      <c r="F244" s="80">
        <v>500000</v>
      </c>
      <c r="G244" s="80">
        <v>500000</v>
      </c>
      <c r="H244" s="80">
        <v>500000</v>
      </c>
    </row>
    <row r="245" spans="1:8" x14ac:dyDescent="0.25">
      <c r="A245" s="7"/>
      <c r="B245" s="76"/>
      <c r="C245" s="76"/>
      <c r="D245" s="76">
        <v>369</v>
      </c>
      <c r="E245" s="161" t="s">
        <v>165</v>
      </c>
      <c r="F245" s="20">
        <f>SUM(F243:F244)</f>
        <v>590000</v>
      </c>
      <c r="G245" s="20">
        <f t="shared" ref="G245:H245" si="0">SUM(G243:G244)</f>
        <v>590000</v>
      </c>
      <c r="H245" s="20">
        <f t="shared" si="0"/>
        <v>590000</v>
      </c>
    </row>
    <row r="246" spans="1:8" x14ac:dyDescent="0.25">
      <c r="A246" s="7"/>
      <c r="B246" s="165">
        <v>12</v>
      </c>
      <c r="C246" s="98">
        <v>473</v>
      </c>
      <c r="D246" s="98">
        <v>3631</v>
      </c>
      <c r="E246" s="98" t="s">
        <v>92</v>
      </c>
      <c r="F246" s="99">
        <v>4400000</v>
      </c>
      <c r="G246" s="99">
        <v>4907787</v>
      </c>
      <c r="H246" s="99">
        <v>3726763</v>
      </c>
    </row>
    <row r="247" spans="1:8" s="26" customFormat="1" x14ac:dyDescent="0.25">
      <c r="A247" s="7"/>
      <c r="B247" s="166"/>
      <c r="C247" s="100"/>
      <c r="D247" s="100">
        <v>363</v>
      </c>
      <c r="E247" s="100" t="s">
        <v>118</v>
      </c>
      <c r="F247" s="101">
        <f>SUM(F246)</f>
        <v>4400000</v>
      </c>
      <c r="G247" s="101">
        <f t="shared" ref="G247:H247" si="1">SUM(G246)</f>
        <v>4907787</v>
      </c>
      <c r="H247" s="101">
        <f t="shared" si="1"/>
        <v>3726763</v>
      </c>
    </row>
    <row r="248" spans="1:8" x14ac:dyDescent="0.25">
      <c r="A248" s="7"/>
      <c r="B248" s="92">
        <v>561</v>
      </c>
      <c r="C248" s="72" t="s">
        <v>15</v>
      </c>
      <c r="D248" s="92">
        <v>3681</v>
      </c>
      <c r="E248" s="102" t="s">
        <v>101</v>
      </c>
      <c r="F248" s="80">
        <v>29750000</v>
      </c>
      <c r="G248" s="80">
        <v>29700000</v>
      </c>
      <c r="H248" s="80">
        <v>81000000</v>
      </c>
    </row>
    <row r="249" spans="1:8" x14ac:dyDescent="0.25">
      <c r="A249" s="7"/>
      <c r="B249" s="76"/>
      <c r="C249" s="77"/>
      <c r="D249" s="78">
        <v>368</v>
      </c>
      <c r="E249" s="79" t="s">
        <v>140</v>
      </c>
      <c r="F249" s="20">
        <v>29750000</v>
      </c>
      <c r="G249" s="20">
        <v>29700000</v>
      </c>
      <c r="H249" s="20">
        <v>81000000</v>
      </c>
    </row>
    <row r="250" spans="1:8" s="26" customFormat="1" x14ac:dyDescent="0.25">
      <c r="A250" s="7"/>
      <c r="B250" s="166"/>
      <c r="C250" s="100"/>
      <c r="D250" s="100">
        <v>36</v>
      </c>
      <c r="E250" s="100" t="s">
        <v>102</v>
      </c>
      <c r="F250" s="101">
        <f>F249+F247+F245</f>
        <v>34740000</v>
      </c>
      <c r="G250" s="101">
        <f t="shared" ref="G250:H250" si="2">G249+G247+G245</f>
        <v>35197787</v>
      </c>
      <c r="H250" s="101">
        <f t="shared" si="2"/>
        <v>85316763</v>
      </c>
    </row>
    <row r="251" spans="1:8" x14ac:dyDescent="0.25">
      <c r="A251" s="7"/>
      <c r="B251" s="67">
        <v>12</v>
      </c>
      <c r="C251" s="67">
        <v>473</v>
      </c>
      <c r="D251" s="67">
        <v>3522</v>
      </c>
      <c r="E251" s="13" t="s">
        <v>126</v>
      </c>
      <c r="F251" s="31">
        <v>1500000</v>
      </c>
      <c r="G251" s="31">
        <v>10300000</v>
      </c>
      <c r="H251" s="31">
        <v>750000</v>
      </c>
    </row>
    <row r="252" spans="1:8" s="26" customFormat="1" ht="25.5" x14ac:dyDescent="0.25">
      <c r="A252" s="7"/>
      <c r="B252" s="76"/>
      <c r="C252" s="76"/>
      <c r="D252" s="76">
        <v>352</v>
      </c>
      <c r="E252" s="19" t="s">
        <v>141</v>
      </c>
      <c r="F252" s="20">
        <v>1500000</v>
      </c>
      <c r="G252" s="20">
        <v>10300000</v>
      </c>
      <c r="H252" s="20">
        <v>750000</v>
      </c>
    </row>
    <row r="253" spans="1:8" x14ac:dyDescent="0.25">
      <c r="A253" s="7"/>
      <c r="B253" s="92">
        <v>561</v>
      </c>
      <c r="C253" s="72" t="s">
        <v>15</v>
      </c>
      <c r="D253" s="92">
        <v>3531</v>
      </c>
      <c r="E253" s="97" t="s">
        <v>142</v>
      </c>
      <c r="F253" s="80">
        <v>8815100</v>
      </c>
      <c r="G253" s="80">
        <v>6441880</v>
      </c>
      <c r="H253" s="80">
        <v>4000000</v>
      </c>
    </row>
    <row r="254" spans="1:8" s="26" customFormat="1" ht="25.5" x14ac:dyDescent="0.25">
      <c r="A254" s="7"/>
      <c r="B254" s="76"/>
      <c r="C254" s="76"/>
      <c r="D254" s="76">
        <v>353</v>
      </c>
      <c r="E254" s="19" t="s">
        <v>143</v>
      </c>
      <c r="F254" s="20">
        <v>8815100</v>
      </c>
      <c r="G254" s="20">
        <v>6441880</v>
      </c>
      <c r="H254" s="20">
        <v>4000000</v>
      </c>
    </row>
    <row r="255" spans="1:8" x14ac:dyDescent="0.25">
      <c r="A255" s="7"/>
      <c r="B255" s="76"/>
      <c r="C255" s="77"/>
      <c r="D255" s="78">
        <v>35</v>
      </c>
      <c r="E255" s="79" t="s">
        <v>112</v>
      </c>
      <c r="F255" s="20">
        <v>10315100</v>
      </c>
      <c r="G255" s="20">
        <v>16741880</v>
      </c>
      <c r="H255" s="20">
        <v>4750000</v>
      </c>
    </row>
    <row r="256" spans="1:8" x14ac:dyDescent="0.25">
      <c r="A256" s="7"/>
      <c r="B256" s="94">
        <v>12</v>
      </c>
      <c r="C256" s="126" t="s">
        <v>15</v>
      </c>
      <c r="D256" s="115">
        <v>3811</v>
      </c>
      <c r="E256" s="95" t="s">
        <v>96</v>
      </c>
      <c r="F256" s="31">
        <v>354300</v>
      </c>
      <c r="G256" s="45">
        <v>0</v>
      </c>
      <c r="H256" s="45">
        <v>0</v>
      </c>
    </row>
    <row r="257" spans="1:8" x14ac:dyDescent="0.25">
      <c r="A257" s="7"/>
      <c r="B257" s="92">
        <v>561</v>
      </c>
      <c r="C257" s="137" t="s">
        <v>15</v>
      </c>
      <c r="D257" s="125">
        <v>3813</v>
      </c>
      <c r="E257" s="93" t="s">
        <v>96</v>
      </c>
      <c r="F257" s="80">
        <v>2007700</v>
      </c>
      <c r="G257" s="149">
        <v>0</v>
      </c>
      <c r="H257" s="149">
        <v>0</v>
      </c>
    </row>
    <row r="258" spans="1:8" x14ac:dyDescent="0.25">
      <c r="A258" s="7"/>
      <c r="B258" s="76"/>
      <c r="C258" s="77"/>
      <c r="D258" s="78">
        <v>381</v>
      </c>
      <c r="E258" s="79" t="s">
        <v>96</v>
      </c>
      <c r="F258" s="20">
        <v>2362000</v>
      </c>
      <c r="G258" s="20">
        <v>0</v>
      </c>
      <c r="H258" s="20">
        <v>0</v>
      </c>
    </row>
    <row r="259" spans="1:8" x14ac:dyDescent="0.25">
      <c r="A259" s="7"/>
      <c r="B259" s="76"/>
      <c r="C259" s="77"/>
      <c r="D259" s="78">
        <v>38</v>
      </c>
      <c r="E259" s="79" t="s">
        <v>97</v>
      </c>
      <c r="F259" s="20">
        <f>SUM(F258)</f>
        <v>2362000</v>
      </c>
      <c r="G259" s="20">
        <f t="shared" ref="G259:H259" si="3">SUM(G258)</f>
        <v>0</v>
      </c>
      <c r="H259" s="20">
        <f t="shared" si="3"/>
        <v>0</v>
      </c>
    </row>
    <row r="260" spans="1:8" x14ac:dyDescent="0.25">
      <c r="A260" s="7"/>
      <c r="B260" s="67">
        <v>12</v>
      </c>
      <c r="C260" s="67" t="s">
        <v>15</v>
      </c>
      <c r="D260" s="12">
        <v>4123</v>
      </c>
      <c r="E260" s="13" t="s">
        <v>78</v>
      </c>
      <c r="F260" s="14">
        <v>500</v>
      </c>
      <c r="G260" s="14">
        <v>500</v>
      </c>
      <c r="H260" s="14">
        <v>500</v>
      </c>
    </row>
    <row r="261" spans="1:8" x14ac:dyDescent="0.25">
      <c r="A261" s="7"/>
      <c r="B261" s="92">
        <v>561</v>
      </c>
      <c r="C261" s="72" t="s">
        <v>15</v>
      </c>
      <c r="D261" s="103">
        <v>4123</v>
      </c>
      <c r="E261" s="97" t="s">
        <v>78</v>
      </c>
      <c r="F261" s="80">
        <v>3334</v>
      </c>
      <c r="G261" s="80">
        <v>3334</v>
      </c>
      <c r="H261" s="80">
        <v>3334</v>
      </c>
    </row>
    <row r="262" spans="1:8" x14ac:dyDescent="0.25">
      <c r="A262" s="7"/>
      <c r="B262" s="16"/>
      <c r="C262" s="17"/>
      <c r="D262" s="18">
        <v>412</v>
      </c>
      <c r="E262" s="19" t="s">
        <v>79</v>
      </c>
      <c r="F262" s="20">
        <v>3834</v>
      </c>
      <c r="G262" s="20">
        <v>3834</v>
      </c>
      <c r="H262" s="20">
        <v>3834</v>
      </c>
    </row>
    <row r="263" spans="1:8" x14ac:dyDescent="0.25">
      <c r="A263" s="7"/>
      <c r="B263" s="16"/>
      <c r="C263" s="17"/>
      <c r="D263" s="18">
        <v>41</v>
      </c>
      <c r="E263" s="19" t="s">
        <v>144</v>
      </c>
      <c r="F263" s="20">
        <v>3834</v>
      </c>
      <c r="G263" s="20">
        <v>3834</v>
      </c>
      <c r="H263" s="20">
        <v>3834</v>
      </c>
    </row>
    <row r="264" spans="1:8" x14ac:dyDescent="0.25">
      <c r="A264" s="7"/>
      <c r="B264" s="67">
        <v>12</v>
      </c>
      <c r="C264" s="67" t="s">
        <v>15</v>
      </c>
      <c r="D264" s="67">
        <v>4221</v>
      </c>
      <c r="E264" s="70" t="s">
        <v>62</v>
      </c>
      <c r="F264" s="14">
        <v>3741</v>
      </c>
      <c r="G264" s="14">
        <v>3741</v>
      </c>
      <c r="H264" s="14">
        <v>3741</v>
      </c>
    </row>
    <row r="265" spans="1:8" x14ac:dyDescent="0.25">
      <c r="A265" s="7"/>
      <c r="B265" s="92">
        <v>561</v>
      </c>
      <c r="C265" s="72" t="s">
        <v>15</v>
      </c>
      <c r="D265" s="92">
        <v>4221</v>
      </c>
      <c r="E265" s="93" t="s">
        <v>62</v>
      </c>
      <c r="F265" s="80">
        <v>21200</v>
      </c>
      <c r="G265" s="80">
        <v>21200</v>
      </c>
      <c r="H265" s="80">
        <v>21200</v>
      </c>
    </row>
    <row r="266" spans="1:8" x14ac:dyDescent="0.25">
      <c r="A266" s="7"/>
      <c r="B266" s="67">
        <v>12</v>
      </c>
      <c r="C266" s="67" t="s">
        <v>15</v>
      </c>
      <c r="D266" s="67">
        <v>4222</v>
      </c>
      <c r="E266" s="70" t="s">
        <v>63</v>
      </c>
      <c r="F266" s="14">
        <v>2000</v>
      </c>
      <c r="G266" s="14">
        <v>2000</v>
      </c>
      <c r="H266" s="14">
        <v>2000</v>
      </c>
    </row>
    <row r="267" spans="1:8" x14ac:dyDescent="0.25">
      <c r="A267" s="7"/>
      <c r="B267" s="92">
        <v>561</v>
      </c>
      <c r="C267" s="72" t="s">
        <v>15</v>
      </c>
      <c r="D267" s="92">
        <v>4222</v>
      </c>
      <c r="E267" s="93" t="s">
        <v>63</v>
      </c>
      <c r="F267" s="80">
        <v>13334</v>
      </c>
      <c r="G267" s="80">
        <v>13334</v>
      </c>
      <c r="H267" s="80">
        <v>13334</v>
      </c>
    </row>
    <row r="268" spans="1:8" x14ac:dyDescent="0.25">
      <c r="A268" s="7"/>
      <c r="B268" s="16"/>
      <c r="C268" s="17"/>
      <c r="D268" s="18">
        <v>422</v>
      </c>
      <c r="E268" s="19" t="s">
        <v>66</v>
      </c>
      <c r="F268" s="20">
        <v>40275</v>
      </c>
      <c r="G268" s="20">
        <v>40275</v>
      </c>
      <c r="H268" s="20">
        <v>40275</v>
      </c>
    </row>
    <row r="269" spans="1:8" x14ac:dyDescent="0.25">
      <c r="A269" s="7"/>
      <c r="B269" s="67">
        <v>12</v>
      </c>
      <c r="C269" s="68" t="s">
        <v>15</v>
      </c>
      <c r="D269" s="69">
        <v>4262</v>
      </c>
      <c r="E269" s="70" t="s">
        <v>81</v>
      </c>
      <c r="F269" s="14">
        <v>845640</v>
      </c>
      <c r="G269" s="14">
        <v>10000</v>
      </c>
      <c r="H269" s="14">
        <v>10000</v>
      </c>
    </row>
    <row r="270" spans="1:8" x14ac:dyDescent="0.25">
      <c r="A270" s="7"/>
      <c r="B270" s="71">
        <v>561</v>
      </c>
      <c r="C270" s="72" t="s">
        <v>15</v>
      </c>
      <c r="D270" s="73">
        <v>4262</v>
      </c>
      <c r="E270" s="74" t="s">
        <v>81</v>
      </c>
      <c r="F270" s="75">
        <v>4700000</v>
      </c>
      <c r="G270" s="75">
        <v>50000</v>
      </c>
      <c r="H270" s="75">
        <v>50000</v>
      </c>
    </row>
    <row r="271" spans="1:8" x14ac:dyDescent="0.25">
      <c r="A271" s="7"/>
      <c r="B271" s="16"/>
      <c r="C271" s="17"/>
      <c r="D271" s="18">
        <v>426</v>
      </c>
      <c r="E271" s="19" t="s">
        <v>145</v>
      </c>
      <c r="F271" s="20">
        <v>5545640</v>
      </c>
      <c r="G271" s="20">
        <v>60000</v>
      </c>
      <c r="H271" s="20">
        <v>60000</v>
      </c>
    </row>
    <row r="272" spans="1:8" x14ac:dyDescent="0.25">
      <c r="A272" s="7"/>
      <c r="B272" s="16"/>
      <c r="C272" s="17"/>
      <c r="D272" s="18">
        <v>42</v>
      </c>
      <c r="E272" s="19" t="s">
        <v>67</v>
      </c>
      <c r="F272" s="20">
        <v>5585915</v>
      </c>
      <c r="G272" s="20">
        <v>100275</v>
      </c>
      <c r="H272" s="20">
        <v>100275</v>
      </c>
    </row>
    <row r="273" spans="1:8" s="26" customFormat="1" x14ac:dyDescent="0.25">
      <c r="A273" s="7" t="s">
        <v>14</v>
      </c>
      <c r="B273" s="38" t="s">
        <v>146</v>
      </c>
      <c r="C273" s="38"/>
      <c r="D273" s="38"/>
      <c r="E273" s="44" t="s">
        <v>147</v>
      </c>
      <c r="F273" s="104">
        <f>F289+F318+F322+F326+F335</f>
        <v>26469166</v>
      </c>
      <c r="G273" s="104">
        <f t="shared" ref="G273:H273" si="4">G289+G318+G322+G326+G335</f>
        <v>2063059</v>
      </c>
      <c r="H273" s="104">
        <f t="shared" si="4"/>
        <v>1174277</v>
      </c>
    </row>
    <row r="274" spans="1:8" x14ac:dyDescent="0.25">
      <c r="A274" s="7"/>
      <c r="B274" s="105">
        <v>12</v>
      </c>
      <c r="C274" s="106" t="s">
        <v>15</v>
      </c>
      <c r="D274" s="107">
        <v>3111</v>
      </c>
      <c r="E274" s="108" t="s">
        <v>16</v>
      </c>
      <c r="F274" s="109">
        <v>139743</v>
      </c>
      <c r="G274" s="109">
        <v>51624</v>
      </c>
      <c r="H274" s="109">
        <v>18829</v>
      </c>
    </row>
    <row r="275" spans="1:8" x14ac:dyDescent="0.25">
      <c r="A275" s="7"/>
      <c r="B275" s="110">
        <v>563</v>
      </c>
      <c r="C275" s="111" t="s">
        <v>15</v>
      </c>
      <c r="D275" s="112">
        <v>3111</v>
      </c>
      <c r="E275" s="113" t="s">
        <v>16</v>
      </c>
      <c r="F275" s="114">
        <v>791878</v>
      </c>
      <c r="G275" s="114">
        <v>292537</v>
      </c>
      <c r="H275" s="114">
        <v>106704</v>
      </c>
    </row>
    <row r="276" spans="1:8" x14ac:dyDescent="0.25">
      <c r="A276" s="7"/>
      <c r="B276" s="105">
        <v>12</v>
      </c>
      <c r="C276" s="106" t="s">
        <v>15</v>
      </c>
      <c r="D276" s="107">
        <v>3113</v>
      </c>
      <c r="E276" s="108" t="s">
        <v>17</v>
      </c>
      <c r="F276" s="109">
        <v>0</v>
      </c>
      <c r="G276" s="109">
        <v>0</v>
      </c>
      <c r="H276" s="109">
        <v>0</v>
      </c>
    </row>
    <row r="277" spans="1:8" x14ac:dyDescent="0.25">
      <c r="A277" s="7"/>
      <c r="B277" s="110">
        <v>563</v>
      </c>
      <c r="C277" s="111" t="s">
        <v>15</v>
      </c>
      <c r="D277" s="112">
        <v>3113</v>
      </c>
      <c r="E277" s="113" t="s">
        <v>17</v>
      </c>
      <c r="F277" s="114">
        <v>0</v>
      </c>
      <c r="G277" s="114">
        <v>0</v>
      </c>
      <c r="H277" s="114">
        <v>0</v>
      </c>
    </row>
    <row r="278" spans="1:8" x14ac:dyDescent="0.25">
      <c r="A278" s="7"/>
      <c r="B278" s="105">
        <v>12</v>
      </c>
      <c r="C278" s="106" t="s">
        <v>15</v>
      </c>
      <c r="D278" s="107">
        <v>3114</v>
      </c>
      <c r="E278" s="108" t="s">
        <v>18</v>
      </c>
      <c r="F278" s="109">
        <v>0</v>
      </c>
      <c r="G278" s="109">
        <v>0</v>
      </c>
      <c r="H278" s="109">
        <v>0</v>
      </c>
    </row>
    <row r="279" spans="1:8" x14ac:dyDescent="0.25">
      <c r="A279" s="7"/>
      <c r="B279" s="110">
        <v>563</v>
      </c>
      <c r="C279" s="111" t="s">
        <v>15</v>
      </c>
      <c r="D279" s="112">
        <v>3114</v>
      </c>
      <c r="E279" s="113" t="s">
        <v>18</v>
      </c>
      <c r="F279" s="114">
        <v>0</v>
      </c>
      <c r="G279" s="114">
        <v>0</v>
      </c>
      <c r="H279" s="114">
        <v>0</v>
      </c>
    </row>
    <row r="280" spans="1:8" s="26" customFormat="1" x14ac:dyDescent="0.25">
      <c r="A280" s="7"/>
      <c r="B280" s="76"/>
      <c r="C280" s="77"/>
      <c r="D280" s="78">
        <v>311</v>
      </c>
      <c r="E280" s="79" t="s">
        <v>19</v>
      </c>
      <c r="F280" s="20">
        <f>SUM(F274:F279)</f>
        <v>931621</v>
      </c>
      <c r="G280" s="20">
        <f t="shared" ref="G280:H280" si="5">SUM(G274:G279)</f>
        <v>344161</v>
      </c>
      <c r="H280" s="20">
        <f t="shared" si="5"/>
        <v>125533</v>
      </c>
    </row>
    <row r="281" spans="1:8" x14ac:dyDescent="0.25">
      <c r="A281" s="7"/>
      <c r="B281" s="105">
        <v>12</v>
      </c>
      <c r="C281" s="106" t="s">
        <v>15</v>
      </c>
      <c r="D281" s="107">
        <v>3121</v>
      </c>
      <c r="E281" s="108" t="s">
        <v>20</v>
      </c>
      <c r="F281" s="109">
        <v>756</v>
      </c>
      <c r="G281" s="109">
        <v>756</v>
      </c>
      <c r="H281" s="109">
        <v>567</v>
      </c>
    </row>
    <row r="282" spans="1:8" x14ac:dyDescent="0.25">
      <c r="A282" s="7"/>
      <c r="B282" s="110">
        <v>563</v>
      </c>
      <c r="C282" s="111" t="s">
        <v>15</v>
      </c>
      <c r="D282" s="112">
        <v>3121</v>
      </c>
      <c r="E282" s="113" t="s">
        <v>20</v>
      </c>
      <c r="F282" s="114">
        <v>4287</v>
      </c>
      <c r="G282" s="114">
        <v>4287</v>
      </c>
      <c r="H282" s="114">
        <v>3125</v>
      </c>
    </row>
    <row r="283" spans="1:8" s="26" customFormat="1" x14ac:dyDescent="0.25">
      <c r="A283" s="7"/>
      <c r="B283" s="76"/>
      <c r="C283" s="77"/>
      <c r="D283" s="78">
        <v>312</v>
      </c>
      <c r="E283" s="19" t="s">
        <v>20</v>
      </c>
      <c r="F283" s="20">
        <f>SUM(F281:F282)</f>
        <v>5043</v>
      </c>
      <c r="G283" s="20">
        <f t="shared" ref="G283:H283" si="6">SUM(G281:G282)</f>
        <v>5043</v>
      </c>
      <c r="H283" s="20">
        <f t="shared" si="6"/>
        <v>3692</v>
      </c>
    </row>
    <row r="284" spans="1:8" x14ac:dyDescent="0.25">
      <c r="A284" s="7"/>
      <c r="B284" s="105">
        <v>12</v>
      </c>
      <c r="C284" s="106" t="s">
        <v>15</v>
      </c>
      <c r="D284" s="107">
        <v>3132</v>
      </c>
      <c r="E284" s="108" t="s">
        <v>21</v>
      </c>
      <c r="F284" s="109">
        <v>25669</v>
      </c>
      <c r="G284" s="109">
        <v>8885</v>
      </c>
      <c r="H284" s="109">
        <v>2728</v>
      </c>
    </row>
    <row r="285" spans="1:8" x14ac:dyDescent="0.25">
      <c r="A285" s="7"/>
      <c r="B285" s="110">
        <v>563</v>
      </c>
      <c r="C285" s="111" t="s">
        <v>15</v>
      </c>
      <c r="D285" s="112">
        <v>3132</v>
      </c>
      <c r="E285" s="113" t="s">
        <v>21</v>
      </c>
      <c r="F285" s="114">
        <v>145460</v>
      </c>
      <c r="G285" s="114">
        <v>50347</v>
      </c>
      <c r="H285" s="114">
        <v>15457</v>
      </c>
    </row>
    <row r="286" spans="1:8" x14ac:dyDescent="0.25">
      <c r="A286" s="7"/>
      <c r="B286" s="105">
        <v>12</v>
      </c>
      <c r="C286" s="106" t="s">
        <v>15</v>
      </c>
      <c r="D286" s="107">
        <v>3133</v>
      </c>
      <c r="E286" s="108" t="s">
        <v>22</v>
      </c>
      <c r="F286" s="109">
        <v>331</v>
      </c>
      <c r="G286" s="109">
        <v>331</v>
      </c>
      <c r="H286" s="109">
        <v>248</v>
      </c>
    </row>
    <row r="287" spans="1:8" x14ac:dyDescent="0.25">
      <c r="A287" s="7"/>
      <c r="B287" s="110">
        <v>563</v>
      </c>
      <c r="C287" s="111" t="s">
        <v>15</v>
      </c>
      <c r="D287" s="112">
        <v>3133</v>
      </c>
      <c r="E287" s="113" t="s">
        <v>22</v>
      </c>
      <c r="F287" s="114">
        <v>1875</v>
      </c>
      <c r="G287" s="114">
        <v>1875</v>
      </c>
      <c r="H287" s="114">
        <v>1408</v>
      </c>
    </row>
    <row r="288" spans="1:8" s="26" customFormat="1" x14ac:dyDescent="0.25">
      <c r="A288" s="7"/>
      <c r="B288" s="76"/>
      <c r="C288" s="77"/>
      <c r="D288" s="78">
        <v>313</v>
      </c>
      <c r="E288" s="79" t="s">
        <v>23</v>
      </c>
      <c r="F288" s="20">
        <f>SUM(F284:F287)</f>
        <v>173335</v>
      </c>
      <c r="G288" s="20">
        <f t="shared" ref="G288:H288" si="7">SUM(G284:G287)</f>
        <v>61438</v>
      </c>
      <c r="H288" s="20">
        <f t="shared" si="7"/>
        <v>19841</v>
      </c>
    </row>
    <row r="289" spans="1:8" x14ac:dyDescent="0.25">
      <c r="A289" s="7"/>
      <c r="B289" s="76"/>
      <c r="C289" s="77"/>
      <c r="D289" s="78">
        <v>31</v>
      </c>
      <c r="E289" s="79" t="s">
        <v>137</v>
      </c>
      <c r="F289" s="20">
        <f>F288+F283+F280</f>
        <v>1109999</v>
      </c>
      <c r="G289" s="20">
        <f t="shared" ref="G289:H289" si="8">G288+G283+G280</f>
        <v>410642</v>
      </c>
      <c r="H289" s="20">
        <f t="shared" si="8"/>
        <v>149066</v>
      </c>
    </row>
    <row r="290" spans="1:8" x14ac:dyDescent="0.25">
      <c r="A290" s="7"/>
      <c r="B290" s="105">
        <v>12</v>
      </c>
      <c r="C290" s="106" t="s">
        <v>15</v>
      </c>
      <c r="D290" s="107">
        <v>3211</v>
      </c>
      <c r="E290" s="108" t="s">
        <v>25</v>
      </c>
      <c r="F290" s="109">
        <v>112250</v>
      </c>
      <c r="G290" s="109">
        <v>110000</v>
      </c>
      <c r="H290" s="109">
        <v>32745</v>
      </c>
    </row>
    <row r="291" spans="1:8" x14ac:dyDescent="0.25">
      <c r="A291" s="7"/>
      <c r="B291" s="110">
        <v>563</v>
      </c>
      <c r="C291" s="111" t="s">
        <v>15</v>
      </c>
      <c r="D291" s="112">
        <v>3211</v>
      </c>
      <c r="E291" s="113" t="s">
        <v>25</v>
      </c>
      <c r="F291" s="114">
        <v>415750</v>
      </c>
      <c r="G291" s="114">
        <v>403000</v>
      </c>
      <c r="H291" s="114">
        <v>256803</v>
      </c>
    </row>
    <row r="292" spans="1:8" x14ac:dyDescent="0.25">
      <c r="A292" s="7"/>
      <c r="B292" s="105">
        <v>12</v>
      </c>
      <c r="C292" s="106" t="s">
        <v>15</v>
      </c>
      <c r="D292" s="107">
        <v>3212</v>
      </c>
      <c r="E292" s="108" t="s">
        <v>26</v>
      </c>
      <c r="F292" s="109">
        <v>0</v>
      </c>
      <c r="G292" s="109">
        <v>0</v>
      </c>
      <c r="H292" s="109">
        <v>0</v>
      </c>
    </row>
    <row r="293" spans="1:8" x14ac:dyDescent="0.25">
      <c r="A293" s="7"/>
      <c r="B293" s="110">
        <v>563</v>
      </c>
      <c r="C293" s="111" t="s">
        <v>15</v>
      </c>
      <c r="D293" s="112">
        <v>3212</v>
      </c>
      <c r="E293" s="113" t="s">
        <v>26</v>
      </c>
      <c r="F293" s="114">
        <v>0</v>
      </c>
      <c r="G293" s="114">
        <v>0</v>
      </c>
      <c r="H293" s="114">
        <v>0</v>
      </c>
    </row>
    <row r="294" spans="1:8" x14ac:dyDescent="0.25">
      <c r="A294" s="7"/>
      <c r="B294" s="105">
        <v>12</v>
      </c>
      <c r="C294" s="106" t="s">
        <v>15</v>
      </c>
      <c r="D294" s="107">
        <v>3213</v>
      </c>
      <c r="E294" s="108" t="s">
        <v>27</v>
      </c>
      <c r="F294" s="109">
        <v>10000</v>
      </c>
      <c r="G294" s="109">
        <v>0</v>
      </c>
      <c r="H294" s="109">
        <v>0</v>
      </c>
    </row>
    <row r="295" spans="1:8" x14ac:dyDescent="0.25">
      <c r="A295" s="7"/>
      <c r="B295" s="110">
        <v>563</v>
      </c>
      <c r="C295" s="111" t="s">
        <v>15</v>
      </c>
      <c r="D295" s="112">
        <v>3213</v>
      </c>
      <c r="E295" s="113" t="s">
        <v>27</v>
      </c>
      <c r="F295" s="114">
        <v>20000</v>
      </c>
      <c r="G295" s="114">
        <v>0</v>
      </c>
      <c r="H295" s="114">
        <v>0</v>
      </c>
    </row>
    <row r="296" spans="1:8" s="26" customFormat="1" x14ac:dyDescent="0.25">
      <c r="A296" s="7"/>
      <c r="B296" s="76"/>
      <c r="C296" s="77"/>
      <c r="D296" s="78">
        <v>321</v>
      </c>
      <c r="E296" s="79" t="s">
        <v>29</v>
      </c>
      <c r="F296" s="20">
        <f>SUM(F290:F295)</f>
        <v>558000</v>
      </c>
      <c r="G296" s="20">
        <f>SUM(G290:G295)</f>
        <v>513000</v>
      </c>
      <c r="H296" s="20">
        <f>SUM(H290:H295)</f>
        <v>289548</v>
      </c>
    </row>
    <row r="297" spans="1:8" s="26" customFormat="1" x14ac:dyDescent="0.25">
      <c r="A297" s="7"/>
      <c r="B297" s="151">
        <v>12</v>
      </c>
      <c r="C297" s="138" t="s">
        <v>15</v>
      </c>
      <c r="D297" s="116">
        <v>3231</v>
      </c>
      <c r="E297" s="117" t="s">
        <v>148</v>
      </c>
      <c r="F297" s="119">
        <v>0</v>
      </c>
      <c r="G297" s="119">
        <v>0</v>
      </c>
      <c r="H297" s="118">
        <v>0</v>
      </c>
    </row>
    <row r="298" spans="1:8" s="26" customFormat="1" x14ac:dyDescent="0.25">
      <c r="A298" s="7"/>
      <c r="B298" s="132">
        <v>563</v>
      </c>
      <c r="C298" s="133" t="s">
        <v>15</v>
      </c>
      <c r="D298" s="134">
        <v>3231</v>
      </c>
      <c r="E298" s="155" t="s">
        <v>148</v>
      </c>
      <c r="F298" s="114">
        <v>0</v>
      </c>
      <c r="G298" s="114">
        <v>0</v>
      </c>
      <c r="H298" s="150">
        <v>0</v>
      </c>
    </row>
    <row r="299" spans="1:8" x14ac:dyDescent="0.25">
      <c r="A299" s="7"/>
      <c r="B299" s="105">
        <v>12</v>
      </c>
      <c r="C299" s="106" t="s">
        <v>15</v>
      </c>
      <c r="D299" s="107">
        <v>3233</v>
      </c>
      <c r="E299" s="108" t="s">
        <v>38</v>
      </c>
      <c r="F299" s="109">
        <v>16500</v>
      </c>
      <c r="G299" s="109">
        <v>0</v>
      </c>
      <c r="H299" s="109">
        <v>0</v>
      </c>
    </row>
    <row r="300" spans="1:8" x14ac:dyDescent="0.25">
      <c r="A300" s="7"/>
      <c r="B300" s="110">
        <v>563</v>
      </c>
      <c r="C300" s="111" t="s">
        <v>15</v>
      </c>
      <c r="D300" s="112">
        <v>3233</v>
      </c>
      <c r="E300" s="113" t="s">
        <v>38</v>
      </c>
      <c r="F300" s="114">
        <v>108500</v>
      </c>
      <c r="G300" s="114">
        <v>0</v>
      </c>
      <c r="H300" s="114">
        <v>42000</v>
      </c>
    </row>
    <row r="301" spans="1:8" x14ac:dyDescent="0.25">
      <c r="A301" s="7"/>
      <c r="B301" s="156">
        <v>12</v>
      </c>
      <c r="C301" s="157" t="s">
        <v>15</v>
      </c>
      <c r="D301" s="158">
        <v>3235</v>
      </c>
      <c r="E301" s="159" t="s">
        <v>40</v>
      </c>
      <c r="F301" s="119">
        <v>15000</v>
      </c>
      <c r="G301" s="119">
        <v>5400</v>
      </c>
      <c r="H301" s="119">
        <v>1500</v>
      </c>
    </row>
    <row r="302" spans="1:8" x14ac:dyDescent="0.25">
      <c r="A302" s="7"/>
      <c r="B302" s="110">
        <v>563</v>
      </c>
      <c r="C302" s="111" t="s">
        <v>15</v>
      </c>
      <c r="D302" s="112">
        <v>3235</v>
      </c>
      <c r="E302" s="113" t="s">
        <v>149</v>
      </c>
      <c r="F302" s="114">
        <v>105000</v>
      </c>
      <c r="G302" s="114">
        <v>22000</v>
      </c>
      <c r="H302" s="114">
        <v>8500</v>
      </c>
    </row>
    <row r="303" spans="1:8" x14ac:dyDescent="0.25">
      <c r="A303" s="7"/>
      <c r="B303" s="105">
        <v>12</v>
      </c>
      <c r="C303" s="106" t="s">
        <v>15</v>
      </c>
      <c r="D303" s="107">
        <v>3237</v>
      </c>
      <c r="E303" s="108" t="s">
        <v>42</v>
      </c>
      <c r="F303" s="109">
        <v>248852</v>
      </c>
      <c r="G303" s="109">
        <v>128098</v>
      </c>
      <c r="H303" s="109">
        <v>92323</v>
      </c>
    </row>
    <row r="304" spans="1:8" x14ac:dyDescent="0.25">
      <c r="A304" s="7"/>
      <c r="B304" s="110">
        <v>563</v>
      </c>
      <c r="C304" s="111" t="s">
        <v>15</v>
      </c>
      <c r="D304" s="112">
        <v>3237</v>
      </c>
      <c r="E304" s="113" t="s">
        <v>42</v>
      </c>
      <c r="F304" s="114">
        <v>2174214</v>
      </c>
      <c r="G304" s="114">
        <v>817353</v>
      </c>
      <c r="H304" s="114">
        <v>561914</v>
      </c>
    </row>
    <row r="305" spans="1:8" x14ac:dyDescent="0.25">
      <c r="A305" s="7"/>
      <c r="B305" s="105">
        <v>12</v>
      </c>
      <c r="C305" s="106" t="s">
        <v>15</v>
      </c>
      <c r="D305" s="107">
        <v>3238</v>
      </c>
      <c r="E305" s="108" t="s">
        <v>77</v>
      </c>
      <c r="F305" s="109">
        <v>250000</v>
      </c>
      <c r="G305" s="109">
        <v>0</v>
      </c>
      <c r="H305" s="109">
        <v>0</v>
      </c>
    </row>
    <row r="306" spans="1:8" x14ac:dyDescent="0.25">
      <c r="A306" s="7"/>
      <c r="B306" s="110">
        <v>563</v>
      </c>
      <c r="C306" s="111" t="s">
        <v>15</v>
      </c>
      <c r="D306" s="112">
        <v>3238</v>
      </c>
      <c r="E306" s="113" t="s">
        <v>77</v>
      </c>
      <c r="F306" s="114">
        <v>1500000</v>
      </c>
      <c r="G306" s="114">
        <v>0</v>
      </c>
      <c r="H306" s="114">
        <v>0</v>
      </c>
    </row>
    <row r="307" spans="1:8" x14ac:dyDescent="0.25">
      <c r="A307" s="7"/>
      <c r="B307" s="105">
        <v>12</v>
      </c>
      <c r="C307" s="106" t="s">
        <v>15</v>
      </c>
      <c r="D307" s="107">
        <v>3239</v>
      </c>
      <c r="E307" s="108" t="s">
        <v>43</v>
      </c>
      <c r="F307" s="109">
        <v>28000</v>
      </c>
      <c r="G307" s="109">
        <v>6000</v>
      </c>
      <c r="H307" s="109">
        <v>0</v>
      </c>
    </row>
    <row r="308" spans="1:8" x14ac:dyDescent="0.25">
      <c r="A308" s="7"/>
      <c r="B308" s="110">
        <v>563</v>
      </c>
      <c r="C308" s="111" t="s">
        <v>15</v>
      </c>
      <c r="D308" s="112">
        <v>3239</v>
      </c>
      <c r="E308" s="113" t="s">
        <v>43</v>
      </c>
      <c r="F308" s="114">
        <v>121000</v>
      </c>
      <c r="G308" s="114">
        <v>1000</v>
      </c>
      <c r="H308" s="114">
        <v>0</v>
      </c>
    </row>
    <row r="309" spans="1:8" s="26" customFormat="1" x14ac:dyDescent="0.25">
      <c r="A309" s="7"/>
      <c r="B309" s="76"/>
      <c r="C309" s="77"/>
      <c r="D309" s="78">
        <v>323</v>
      </c>
      <c r="E309" s="19" t="s">
        <v>44</v>
      </c>
      <c r="F309" s="20">
        <f>SUM(F297:F308)</f>
        <v>4567066</v>
      </c>
      <c r="G309" s="20">
        <f>SUM(G297:G308)</f>
        <v>979851</v>
      </c>
      <c r="H309" s="20">
        <f>SUM(H297:H308)</f>
        <v>706237</v>
      </c>
    </row>
    <row r="310" spans="1:8" s="26" customFormat="1" x14ac:dyDescent="0.25">
      <c r="A310" s="7"/>
      <c r="B310" s="151">
        <v>12</v>
      </c>
      <c r="C310" s="138" t="s">
        <v>15</v>
      </c>
      <c r="D310" s="116">
        <v>3241</v>
      </c>
      <c r="E310" s="139" t="s">
        <v>45</v>
      </c>
      <c r="F310" s="119">
        <v>1265</v>
      </c>
      <c r="G310" s="119">
        <v>3875</v>
      </c>
      <c r="H310" s="119">
        <v>765</v>
      </c>
    </row>
    <row r="311" spans="1:8" s="26" customFormat="1" x14ac:dyDescent="0.25">
      <c r="A311" s="7"/>
      <c r="B311" s="132">
        <v>563</v>
      </c>
      <c r="C311" s="133" t="s">
        <v>15</v>
      </c>
      <c r="D311" s="134">
        <v>3241</v>
      </c>
      <c r="E311" s="135" t="s">
        <v>45</v>
      </c>
      <c r="F311" s="114">
        <v>5336</v>
      </c>
      <c r="G311" s="114">
        <v>107925</v>
      </c>
      <c r="H311" s="114">
        <v>4336</v>
      </c>
    </row>
    <row r="312" spans="1:8" x14ac:dyDescent="0.25">
      <c r="A312" s="7"/>
      <c r="B312" s="76"/>
      <c r="C312" s="77"/>
      <c r="D312" s="78">
        <v>324</v>
      </c>
      <c r="E312" s="19" t="s">
        <v>45</v>
      </c>
      <c r="F312" s="20">
        <f>SUM(F310:F311)</f>
        <v>6601</v>
      </c>
      <c r="G312" s="20">
        <f t="shared" ref="G312:H312" si="9">SUM(G310:G311)</f>
        <v>111800</v>
      </c>
      <c r="H312" s="20">
        <f t="shared" si="9"/>
        <v>5101</v>
      </c>
    </row>
    <row r="313" spans="1:8" x14ac:dyDescent="0.25">
      <c r="A313" s="7"/>
      <c r="B313" s="105">
        <v>12</v>
      </c>
      <c r="C313" s="106" t="s">
        <v>15</v>
      </c>
      <c r="D313" s="107">
        <v>3293</v>
      </c>
      <c r="E313" s="108" t="s">
        <v>47</v>
      </c>
      <c r="F313" s="109">
        <v>6500</v>
      </c>
      <c r="G313" s="109">
        <v>6465</v>
      </c>
      <c r="H313" s="109">
        <v>3349</v>
      </c>
    </row>
    <row r="314" spans="1:8" x14ac:dyDescent="0.25">
      <c r="A314" s="7"/>
      <c r="B314" s="110">
        <v>563</v>
      </c>
      <c r="C314" s="111" t="s">
        <v>15</v>
      </c>
      <c r="D314" s="112">
        <v>3293</v>
      </c>
      <c r="E314" s="113" t="s">
        <v>47</v>
      </c>
      <c r="F314" s="114">
        <v>32500</v>
      </c>
      <c r="G314" s="114">
        <v>32301</v>
      </c>
      <c r="H314" s="114">
        <v>18976</v>
      </c>
    </row>
    <row r="315" spans="1:8" x14ac:dyDescent="0.25">
      <c r="A315" s="7"/>
      <c r="B315" s="120">
        <v>12</v>
      </c>
      <c r="C315" s="121" t="s">
        <v>15</v>
      </c>
      <c r="D315" s="122">
        <v>3299</v>
      </c>
      <c r="E315" s="123" t="s">
        <v>51</v>
      </c>
      <c r="F315" s="124">
        <v>2000</v>
      </c>
      <c r="G315" s="124">
        <v>2000</v>
      </c>
      <c r="H315" s="124"/>
    </row>
    <row r="316" spans="1:8" x14ac:dyDescent="0.25">
      <c r="A316" s="7"/>
      <c r="B316" s="110">
        <v>563</v>
      </c>
      <c r="C316" s="111" t="s">
        <v>15</v>
      </c>
      <c r="D316" s="112">
        <v>3299</v>
      </c>
      <c r="E316" s="113" t="s">
        <v>51</v>
      </c>
      <c r="F316" s="114">
        <v>5000</v>
      </c>
      <c r="G316" s="114">
        <v>5000</v>
      </c>
      <c r="H316" s="114"/>
    </row>
    <row r="317" spans="1:8" s="26" customFormat="1" x14ac:dyDescent="0.25">
      <c r="A317" s="7"/>
      <c r="B317" s="76"/>
      <c r="C317" s="77"/>
      <c r="D317" s="78">
        <v>329</v>
      </c>
      <c r="E317" s="19" t="s">
        <v>51</v>
      </c>
      <c r="F317" s="20">
        <f>SUM(F313:F316)</f>
        <v>46000</v>
      </c>
      <c r="G317" s="20">
        <f>SUM(G313:G316)</f>
        <v>45766</v>
      </c>
      <c r="H317" s="20">
        <f>SUM(H313:H316)</f>
        <v>22325</v>
      </c>
    </row>
    <row r="318" spans="1:8" x14ac:dyDescent="0.25">
      <c r="A318" s="7"/>
      <c r="B318" s="76"/>
      <c r="C318" s="77"/>
      <c r="D318" s="78">
        <v>32</v>
      </c>
      <c r="E318" s="19" t="s">
        <v>150</v>
      </c>
      <c r="F318" s="20">
        <f>F317+F312+F309+F296</f>
        <v>5177667</v>
      </c>
      <c r="G318" s="20">
        <f t="shared" ref="G318:H318" si="10">G317+G312+G309+G296</f>
        <v>1650417</v>
      </c>
      <c r="H318" s="20">
        <f t="shared" si="10"/>
        <v>1023211</v>
      </c>
    </row>
    <row r="319" spans="1:8" s="33" customFormat="1" x14ac:dyDescent="0.25">
      <c r="A319" s="32"/>
      <c r="B319" s="152">
        <v>12</v>
      </c>
      <c r="C319" s="153" t="s">
        <v>15</v>
      </c>
      <c r="D319" s="154">
        <v>3811</v>
      </c>
      <c r="E319" s="160" t="s">
        <v>95</v>
      </c>
      <c r="F319" s="124">
        <v>500000</v>
      </c>
      <c r="G319" s="124">
        <v>0</v>
      </c>
      <c r="H319" s="124">
        <v>0</v>
      </c>
    </row>
    <row r="320" spans="1:8" x14ac:dyDescent="0.25">
      <c r="A320" s="7"/>
      <c r="B320" s="127">
        <v>563</v>
      </c>
      <c r="C320" s="128" t="s">
        <v>15</v>
      </c>
      <c r="D320" s="129">
        <v>3813</v>
      </c>
      <c r="E320" s="130" t="s">
        <v>151</v>
      </c>
      <c r="F320" s="131">
        <v>7850000</v>
      </c>
      <c r="G320" s="131">
        <v>0</v>
      </c>
      <c r="H320" s="131">
        <v>0</v>
      </c>
    </row>
    <row r="321" spans="1:8" s="26" customFormat="1" x14ac:dyDescent="0.25">
      <c r="A321" s="7"/>
      <c r="B321" s="76"/>
      <c r="C321" s="77"/>
      <c r="D321" s="78">
        <v>381</v>
      </c>
      <c r="E321" s="19" t="s">
        <v>96</v>
      </c>
      <c r="F321" s="20">
        <f>SUM(F319:F320)</f>
        <v>8350000</v>
      </c>
      <c r="G321" s="20">
        <f t="shared" ref="G321:H321" si="11">SUM(G319:G320)</f>
        <v>0</v>
      </c>
      <c r="H321" s="20">
        <f t="shared" si="11"/>
        <v>0</v>
      </c>
    </row>
    <row r="322" spans="1:8" x14ac:dyDescent="0.25">
      <c r="A322" s="7"/>
      <c r="B322" s="76"/>
      <c r="C322" s="77"/>
      <c r="D322" s="78">
        <v>38</v>
      </c>
      <c r="E322" s="19" t="s">
        <v>96</v>
      </c>
      <c r="F322" s="20">
        <f>F321</f>
        <v>8350000</v>
      </c>
      <c r="G322" s="20">
        <f t="shared" ref="G322:H322" si="12">G321</f>
        <v>0</v>
      </c>
      <c r="H322" s="20">
        <f t="shared" si="12"/>
        <v>0</v>
      </c>
    </row>
    <row r="323" spans="1:8" x14ac:dyDescent="0.25">
      <c r="A323" s="7"/>
      <c r="B323" s="105">
        <v>12</v>
      </c>
      <c r="C323" s="106" t="s">
        <v>15</v>
      </c>
      <c r="D323" s="107">
        <v>4123</v>
      </c>
      <c r="E323" s="108" t="s">
        <v>78</v>
      </c>
      <c r="F323" s="109">
        <v>292500</v>
      </c>
      <c r="G323" s="109">
        <v>0</v>
      </c>
      <c r="H323" s="109">
        <v>0</v>
      </c>
    </row>
    <row r="324" spans="1:8" x14ac:dyDescent="0.25">
      <c r="A324" s="7"/>
      <c r="B324" s="110">
        <v>563</v>
      </c>
      <c r="C324" s="111" t="s">
        <v>15</v>
      </c>
      <c r="D324" s="112">
        <v>4123</v>
      </c>
      <c r="E324" s="113" t="s">
        <v>78</v>
      </c>
      <c r="F324" s="114">
        <v>1700000</v>
      </c>
      <c r="G324" s="114">
        <v>0</v>
      </c>
      <c r="H324" s="114">
        <v>0</v>
      </c>
    </row>
    <row r="325" spans="1:8" s="26" customFormat="1" x14ac:dyDescent="0.25">
      <c r="A325" s="7"/>
      <c r="B325" s="16"/>
      <c r="C325" s="17"/>
      <c r="D325" s="18">
        <v>412</v>
      </c>
      <c r="E325" s="19" t="s">
        <v>79</v>
      </c>
      <c r="F325" s="20">
        <f>SUM(F323:F324)</f>
        <v>1992500</v>
      </c>
      <c r="G325" s="20">
        <v>0</v>
      </c>
      <c r="H325" s="20">
        <v>0</v>
      </c>
    </row>
    <row r="326" spans="1:8" x14ac:dyDescent="0.25">
      <c r="A326" s="7"/>
      <c r="B326" s="16"/>
      <c r="C326" s="17"/>
      <c r="D326" s="18">
        <v>41</v>
      </c>
      <c r="E326" s="19" t="s">
        <v>144</v>
      </c>
      <c r="F326" s="20">
        <f>SUM(F325)</f>
        <v>1992500</v>
      </c>
      <c r="G326" s="20">
        <v>0</v>
      </c>
      <c r="H326" s="20">
        <v>0</v>
      </c>
    </row>
    <row r="327" spans="1:8" x14ac:dyDescent="0.25">
      <c r="A327" s="7"/>
      <c r="B327" s="105">
        <v>12</v>
      </c>
      <c r="C327" s="106" t="s">
        <v>15</v>
      </c>
      <c r="D327" s="107">
        <v>4221</v>
      </c>
      <c r="E327" s="108" t="s">
        <v>62</v>
      </c>
      <c r="F327" s="109">
        <v>313500</v>
      </c>
      <c r="G327" s="109">
        <v>500</v>
      </c>
      <c r="H327" s="109">
        <v>500</v>
      </c>
    </row>
    <row r="328" spans="1:8" x14ac:dyDescent="0.25">
      <c r="A328" s="7"/>
      <c r="B328" s="110">
        <v>563</v>
      </c>
      <c r="C328" s="111" t="s">
        <v>15</v>
      </c>
      <c r="D328" s="112">
        <v>4221</v>
      </c>
      <c r="E328" s="113" t="s">
        <v>62</v>
      </c>
      <c r="F328" s="114">
        <v>1774500</v>
      </c>
      <c r="G328" s="114">
        <v>500</v>
      </c>
      <c r="H328" s="114">
        <v>500</v>
      </c>
    </row>
    <row r="329" spans="1:8" x14ac:dyDescent="0.25">
      <c r="A329" s="7"/>
      <c r="B329" s="105">
        <v>12</v>
      </c>
      <c r="C329" s="106" t="s">
        <v>15</v>
      </c>
      <c r="D329" s="107">
        <v>4222</v>
      </c>
      <c r="E329" s="108" t="s">
        <v>63</v>
      </c>
      <c r="F329" s="109">
        <v>500</v>
      </c>
      <c r="G329" s="109">
        <v>500</v>
      </c>
      <c r="H329" s="109">
        <v>500</v>
      </c>
    </row>
    <row r="330" spans="1:8" x14ac:dyDescent="0.25">
      <c r="A330" s="7"/>
      <c r="B330" s="110">
        <v>563</v>
      </c>
      <c r="C330" s="111" t="s">
        <v>15</v>
      </c>
      <c r="D330" s="112">
        <v>4222</v>
      </c>
      <c r="E330" s="113" t="s">
        <v>63</v>
      </c>
      <c r="F330" s="114">
        <v>500</v>
      </c>
      <c r="G330" s="114">
        <v>500</v>
      </c>
      <c r="H330" s="114">
        <v>500</v>
      </c>
    </row>
    <row r="331" spans="1:8" s="26" customFormat="1" x14ac:dyDescent="0.25">
      <c r="A331" s="7"/>
      <c r="B331" s="16"/>
      <c r="C331" s="17"/>
      <c r="D331" s="18">
        <v>422</v>
      </c>
      <c r="E331" s="19" t="s">
        <v>66</v>
      </c>
      <c r="F331" s="20">
        <f>SUM(F327:F330)</f>
        <v>2089000</v>
      </c>
      <c r="G331" s="20">
        <f>SUM(G327:G330)</f>
        <v>2000</v>
      </c>
      <c r="H331" s="20">
        <f>SUM(H327:H330)</f>
        <v>2000</v>
      </c>
    </row>
    <row r="332" spans="1:8" x14ac:dyDescent="0.25">
      <c r="A332" s="7"/>
      <c r="B332" s="105">
        <v>12</v>
      </c>
      <c r="C332" s="106" t="s">
        <v>15</v>
      </c>
      <c r="D332" s="107">
        <v>4262</v>
      </c>
      <c r="E332" s="108" t="s">
        <v>81</v>
      </c>
      <c r="F332" s="109">
        <v>1000000</v>
      </c>
      <c r="G332" s="109">
        <v>0</v>
      </c>
      <c r="H332" s="109">
        <v>0</v>
      </c>
    </row>
    <row r="333" spans="1:8" x14ac:dyDescent="0.25">
      <c r="A333" s="7"/>
      <c r="B333" s="110">
        <v>563</v>
      </c>
      <c r="C333" s="111" t="s">
        <v>15</v>
      </c>
      <c r="D333" s="112">
        <v>4262</v>
      </c>
      <c r="E333" s="113" t="s">
        <v>81</v>
      </c>
      <c r="F333" s="114">
        <v>6750000</v>
      </c>
      <c r="G333" s="114">
        <v>0</v>
      </c>
      <c r="H333" s="114">
        <v>0</v>
      </c>
    </row>
    <row r="334" spans="1:8" s="26" customFormat="1" x14ac:dyDescent="0.25">
      <c r="A334" s="7"/>
      <c r="B334" s="16"/>
      <c r="C334" s="17"/>
      <c r="D334" s="18">
        <v>426</v>
      </c>
      <c r="E334" s="19" t="s">
        <v>82</v>
      </c>
      <c r="F334" s="20">
        <f>SUM(F332:F333)</f>
        <v>7750000</v>
      </c>
      <c r="G334" s="20">
        <f t="shared" ref="G334:H334" si="13">SUM(G332:G333)</f>
        <v>0</v>
      </c>
      <c r="H334" s="20">
        <f t="shared" si="13"/>
        <v>0</v>
      </c>
    </row>
    <row r="335" spans="1:8" s="26" customFormat="1" x14ac:dyDescent="0.25">
      <c r="A335" s="7"/>
      <c r="B335" s="16"/>
      <c r="C335" s="17"/>
      <c r="D335" s="18">
        <v>42</v>
      </c>
      <c r="E335" s="19" t="s">
        <v>67</v>
      </c>
      <c r="F335" s="20">
        <f>F334+F331</f>
        <v>9839000</v>
      </c>
      <c r="G335" s="20">
        <f t="shared" ref="G335:H335" si="14">G334+G331</f>
        <v>2000</v>
      </c>
      <c r="H335" s="20">
        <f t="shared" si="14"/>
        <v>2000</v>
      </c>
    </row>
    <row r="336" spans="1:8" s="26" customFormat="1" ht="25.5" x14ac:dyDescent="0.25">
      <c r="A336" s="7" t="s">
        <v>14</v>
      </c>
      <c r="B336" s="38" t="s">
        <v>152</v>
      </c>
      <c r="C336" s="38"/>
      <c r="D336" s="38"/>
      <c r="E336" s="44" t="s">
        <v>153</v>
      </c>
      <c r="F336" s="136">
        <f>F348+F367+F370</f>
        <v>3760979</v>
      </c>
      <c r="G336" s="136">
        <f>G348+G367+G370</f>
        <v>2086566</v>
      </c>
      <c r="H336" s="136">
        <f>H348+H367+H370</f>
        <v>2283946</v>
      </c>
    </row>
    <row r="337" spans="1:8" x14ac:dyDescent="0.25">
      <c r="A337" s="32"/>
      <c r="B337" s="67">
        <v>12</v>
      </c>
      <c r="C337" s="68" t="s">
        <v>15</v>
      </c>
      <c r="D337" s="69">
        <v>3111</v>
      </c>
      <c r="E337" s="70" t="s">
        <v>16</v>
      </c>
      <c r="F337" s="14">
        <v>82050</v>
      </c>
      <c r="G337" s="14">
        <v>45000</v>
      </c>
      <c r="H337" s="14">
        <v>45000</v>
      </c>
    </row>
    <row r="338" spans="1:8" x14ac:dyDescent="0.25">
      <c r="A338" s="32"/>
      <c r="B338" s="71">
        <v>559</v>
      </c>
      <c r="C338" s="72" t="s">
        <v>15</v>
      </c>
      <c r="D338" s="73">
        <v>3111</v>
      </c>
      <c r="E338" s="74" t="s">
        <v>16</v>
      </c>
      <c r="F338" s="75">
        <v>464950</v>
      </c>
      <c r="G338" s="75">
        <v>230000</v>
      </c>
      <c r="H338" s="75">
        <v>230000</v>
      </c>
    </row>
    <row r="339" spans="1:8" s="26" customFormat="1" x14ac:dyDescent="0.25">
      <c r="A339" s="7"/>
      <c r="B339" s="76"/>
      <c r="C339" s="77"/>
      <c r="D339" s="78">
        <v>311</v>
      </c>
      <c r="E339" s="79" t="s">
        <v>19</v>
      </c>
      <c r="F339" s="20">
        <f>F338+F337</f>
        <v>547000</v>
      </c>
      <c r="G339" s="20">
        <v>275000</v>
      </c>
      <c r="H339" s="20">
        <v>275000</v>
      </c>
    </row>
    <row r="340" spans="1:8" x14ac:dyDescent="0.25">
      <c r="A340" s="32"/>
      <c r="B340" s="67">
        <v>12</v>
      </c>
      <c r="C340" s="68" t="s">
        <v>15</v>
      </c>
      <c r="D340" s="69">
        <v>3121</v>
      </c>
      <c r="E340" s="70" t="s">
        <v>20</v>
      </c>
      <c r="F340" s="14">
        <v>2400</v>
      </c>
      <c r="G340" s="14">
        <v>1500</v>
      </c>
      <c r="H340" s="14">
        <v>1500</v>
      </c>
    </row>
    <row r="341" spans="1:8" x14ac:dyDescent="0.25">
      <c r="A341" s="32"/>
      <c r="B341" s="71">
        <v>559</v>
      </c>
      <c r="C341" s="72" t="s">
        <v>15</v>
      </c>
      <c r="D341" s="73">
        <v>3121</v>
      </c>
      <c r="E341" s="74" t="s">
        <v>20</v>
      </c>
      <c r="F341" s="75">
        <v>13600</v>
      </c>
      <c r="G341" s="75">
        <v>8500</v>
      </c>
      <c r="H341" s="75">
        <v>8500</v>
      </c>
    </row>
    <row r="342" spans="1:8" s="26" customFormat="1" x14ac:dyDescent="0.25">
      <c r="A342" s="7"/>
      <c r="B342" s="76"/>
      <c r="C342" s="77"/>
      <c r="D342" s="78">
        <v>312</v>
      </c>
      <c r="E342" s="19" t="s">
        <v>20</v>
      </c>
      <c r="F342" s="20">
        <v>16000</v>
      </c>
      <c r="G342" s="20">
        <v>10000</v>
      </c>
      <c r="H342" s="20">
        <v>10000</v>
      </c>
    </row>
    <row r="343" spans="1:8" x14ac:dyDescent="0.25">
      <c r="A343" s="32"/>
      <c r="B343" s="67">
        <v>12</v>
      </c>
      <c r="C343" s="68" t="s">
        <v>15</v>
      </c>
      <c r="D343" s="69">
        <v>3132</v>
      </c>
      <c r="E343" s="70" t="s">
        <v>21</v>
      </c>
      <c r="F343" s="14">
        <v>7500</v>
      </c>
      <c r="G343" s="14">
        <v>5000</v>
      </c>
      <c r="H343" s="14">
        <v>5000</v>
      </c>
    </row>
    <row r="344" spans="1:8" x14ac:dyDescent="0.25">
      <c r="A344" s="32"/>
      <c r="B344" s="71">
        <v>559</v>
      </c>
      <c r="C344" s="72" t="s">
        <v>15</v>
      </c>
      <c r="D344" s="73">
        <v>3132</v>
      </c>
      <c r="E344" s="74" t="s">
        <v>21</v>
      </c>
      <c r="F344" s="75">
        <v>45500</v>
      </c>
      <c r="G344" s="75">
        <v>30000</v>
      </c>
      <c r="H344" s="75">
        <v>30000</v>
      </c>
    </row>
    <row r="345" spans="1:8" x14ac:dyDescent="0.25">
      <c r="A345" s="32"/>
      <c r="B345" s="67">
        <v>12</v>
      </c>
      <c r="C345" s="68" t="s">
        <v>15</v>
      </c>
      <c r="D345" s="69">
        <v>3133</v>
      </c>
      <c r="E345" s="70" t="s">
        <v>22</v>
      </c>
      <c r="F345" s="14">
        <v>1200</v>
      </c>
      <c r="G345" s="14">
        <v>1000</v>
      </c>
      <c r="H345" s="14">
        <v>1000</v>
      </c>
    </row>
    <row r="346" spans="1:8" x14ac:dyDescent="0.25">
      <c r="A346" s="32"/>
      <c r="B346" s="71">
        <v>559</v>
      </c>
      <c r="C346" s="72" t="s">
        <v>15</v>
      </c>
      <c r="D346" s="73">
        <v>3133</v>
      </c>
      <c r="E346" s="74" t="s">
        <v>22</v>
      </c>
      <c r="F346" s="75">
        <v>8800</v>
      </c>
      <c r="G346" s="75">
        <v>5000</v>
      </c>
      <c r="H346" s="75">
        <v>5000</v>
      </c>
    </row>
    <row r="347" spans="1:8" s="26" customFormat="1" x14ac:dyDescent="0.25">
      <c r="A347" s="7"/>
      <c r="B347" s="76"/>
      <c r="C347" s="77"/>
      <c r="D347" s="78">
        <v>313</v>
      </c>
      <c r="E347" s="79" t="s">
        <v>23</v>
      </c>
      <c r="F347" s="20">
        <f>F346+F345+F344+F343</f>
        <v>63000</v>
      </c>
      <c r="G347" s="20">
        <v>41000</v>
      </c>
      <c r="H347" s="20">
        <v>41000</v>
      </c>
    </row>
    <row r="348" spans="1:8" s="26" customFormat="1" x14ac:dyDescent="0.25">
      <c r="A348" s="7"/>
      <c r="B348" s="76"/>
      <c r="C348" s="77"/>
      <c r="D348" s="78">
        <v>31</v>
      </c>
      <c r="E348" s="79" t="s">
        <v>154</v>
      </c>
      <c r="F348" s="20">
        <f>F347+F342+F339</f>
        <v>626000</v>
      </c>
      <c r="G348" s="20">
        <v>326000</v>
      </c>
      <c r="H348" s="20">
        <v>326000</v>
      </c>
    </row>
    <row r="349" spans="1:8" x14ac:dyDescent="0.25">
      <c r="A349" s="32"/>
      <c r="B349" s="67">
        <v>12</v>
      </c>
      <c r="C349" s="68" t="s">
        <v>15</v>
      </c>
      <c r="D349" s="69">
        <v>3211</v>
      </c>
      <c r="E349" s="70" t="s">
        <v>25</v>
      </c>
      <c r="F349" s="14">
        <v>30000</v>
      </c>
      <c r="G349" s="14">
        <v>30000</v>
      </c>
      <c r="H349" s="14">
        <v>30000</v>
      </c>
    </row>
    <row r="350" spans="1:8" x14ac:dyDescent="0.25">
      <c r="A350" s="32"/>
      <c r="B350" s="92">
        <v>559</v>
      </c>
      <c r="C350" s="137" t="s">
        <v>15</v>
      </c>
      <c r="D350" s="125">
        <v>3211</v>
      </c>
      <c r="E350" s="74" t="s">
        <v>25</v>
      </c>
      <c r="F350" s="80">
        <v>167204</v>
      </c>
      <c r="G350" s="80">
        <v>102000</v>
      </c>
      <c r="H350" s="80">
        <v>102000</v>
      </c>
    </row>
    <row r="351" spans="1:8" s="26" customFormat="1" x14ac:dyDescent="0.25">
      <c r="A351" s="7"/>
      <c r="B351" s="76"/>
      <c r="C351" s="77"/>
      <c r="D351" s="78">
        <v>321</v>
      </c>
      <c r="E351" s="79" t="s">
        <v>29</v>
      </c>
      <c r="F351" s="20">
        <f>SUM(F349:F350)</f>
        <v>197204</v>
      </c>
      <c r="G351" s="20">
        <f t="shared" ref="G351:H351" si="15">SUM(G349:G350)</f>
        <v>132000</v>
      </c>
      <c r="H351" s="20">
        <f t="shared" si="15"/>
        <v>132000</v>
      </c>
    </row>
    <row r="352" spans="1:8" x14ac:dyDescent="0.25">
      <c r="A352" s="32"/>
      <c r="B352" s="94">
        <v>12</v>
      </c>
      <c r="C352" s="126" t="s">
        <v>15</v>
      </c>
      <c r="D352" s="115">
        <v>3231</v>
      </c>
      <c r="E352" s="70" t="s">
        <v>36</v>
      </c>
      <c r="F352" s="31">
        <v>5000</v>
      </c>
      <c r="G352" s="31">
        <v>0</v>
      </c>
      <c r="H352" s="31">
        <v>0</v>
      </c>
    </row>
    <row r="353" spans="1:8" x14ac:dyDescent="0.25">
      <c r="A353" s="32"/>
      <c r="B353" s="92">
        <v>559</v>
      </c>
      <c r="C353" s="137" t="s">
        <v>15</v>
      </c>
      <c r="D353" s="125">
        <v>3231</v>
      </c>
      <c r="E353" s="93" t="s">
        <v>36</v>
      </c>
      <c r="F353" s="80">
        <v>20000</v>
      </c>
      <c r="G353" s="80">
        <v>0</v>
      </c>
      <c r="H353" s="80">
        <v>0</v>
      </c>
    </row>
    <row r="354" spans="1:8" x14ac:dyDescent="0.25">
      <c r="A354" s="32"/>
      <c r="B354" s="67">
        <v>12</v>
      </c>
      <c r="C354" s="68" t="s">
        <v>15</v>
      </c>
      <c r="D354" s="69">
        <v>3235</v>
      </c>
      <c r="E354" s="70" t="s">
        <v>40</v>
      </c>
      <c r="F354" s="14">
        <v>33000</v>
      </c>
      <c r="G354" s="14">
        <v>15000</v>
      </c>
      <c r="H354" s="14">
        <v>15000</v>
      </c>
    </row>
    <row r="355" spans="1:8" x14ac:dyDescent="0.25">
      <c r="A355" s="32"/>
      <c r="B355" s="71">
        <v>559</v>
      </c>
      <c r="C355" s="72" t="s">
        <v>15</v>
      </c>
      <c r="D355" s="73">
        <v>3235</v>
      </c>
      <c r="E355" s="74" t="s">
        <v>40</v>
      </c>
      <c r="F355" s="75">
        <v>210000</v>
      </c>
      <c r="G355" s="75">
        <v>85000</v>
      </c>
      <c r="H355" s="75">
        <v>85000</v>
      </c>
    </row>
    <row r="356" spans="1:8" x14ac:dyDescent="0.25">
      <c r="A356" s="32"/>
      <c r="B356" s="67">
        <v>12</v>
      </c>
      <c r="C356" s="67" t="s">
        <v>15</v>
      </c>
      <c r="D356" s="67">
        <v>3237</v>
      </c>
      <c r="E356" s="70" t="s">
        <v>42</v>
      </c>
      <c r="F356" s="14">
        <v>261000</v>
      </c>
      <c r="G356" s="14">
        <v>253566</v>
      </c>
      <c r="H356" s="14">
        <v>450946</v>
      </c>
    </row>
    <row r="357" spans="1:8" x14ac:dyDescent="0.25">
      <c r="A357" s="32"/>
      <c r="B357" s="71">
        <v>559</v>
      </c>
      <c r="C357" s="92">
        <v>473</v>
      </c>
      <c r="D357" s="92">
        <v>3237</v>
      </c>
      <c r="E357" s="93" t="s">
        <v>42</v>
      </c>
      <c r="F357" s="80">
        <v>1500000</v>
      </c>
      <c r="G357" s="80">
        <v>1000000</v>
      </c>
      <c r="H357" s="80">
        <v>1000000</v>
      </c>
    </row>
    <row r="358" spans="1:8" x14ac:dyDescent="0.25">
      <c r="A358" s="32"/>
      <c r="B358" s="67">
        <v>12</v>
      </c>
      <c r="C358" s="68" t="s">
        <v>15</v>
      </c>
      <c r="D358" s="69">
        <v>3239</v>
      </c>
      <c r="E358" s="70" t="s">
        <v>43</v>
      </c>
      <c r="F358" s="14">
        <v>20000</v>
      </c>
      <c r="G358" s="14">
        <v>5000</v>
      </c>
      <c r="H358" s="14">
        <v>5000</v>
      </c>
    </row>
    <row r="359" spans="1:8" x14ac:dyDescent="0.25">
      <c r="A359" s="32"/>
      <c r="B359" s="71">
        <v>559</v>
      </c>
      <c r="C359" s="72" t="s">
        <v>15</v>
      </c>
      <c r="D359" s="73">
        <v>3239</v>
      </c>
      <c r="E359" s="74" t="s">
        <v>43</v>
      </c>
      <c r="F359" s="75">
        <v>111900</v>
      </c>
      <c r="G359" s="75">
        <v>30000</v>
      </c>
      <c r="H359" s="75">
        <v>30000</v>
      </c>
    </row>
    <row r="360" spans="1:8" s="26" customFormat="1" x14ac:dyDescent="0.25">
      <c r="A360" s="7"/>
      <c r="B360" s="76"/>
      <c r="C360" s="77"/>
      <c r="D360" s="78">
        <v>323</v>
      </c>
      <c r="E360" s="19" t="s">
        <v>44</v>
      </c>
      <c r="F360" s="20">
        <f>SUM(F352:F359)</f>
        <v>2160900</v>
      </c>
      <c r="G360" s="20">
        <f>SUM(G352:G359)</f>
        <v>1388566</v>
      </c>
      <c r="H360" s="20">
        <f>SUM(H352:H359)</f>
        <v>1585946</v>
      </c>
    </row>
    <row r="361" spans="1:8" x14ac:dyDescent="0.25">
      <c r="A361" s="32"/>
      <c r="B361" s="10">
        <v>12</v>
      </c>
      <c r="C361" s="10" t="s">
        <v>15</v>
      </c>
      <c r="D361" s="10">
        <v>3241</v>
      </c>
      <c r="E361" s="13" t="s">
        <v>45</v>
      </c>
      <c r="F361" s="14">
        <v>10000</v>
      </c>
      <c r="G361" s="14">
        <v>10000</v>
      </c>
      <c r="H361" s="14">
        <v>10000</v>
      </c>
    </row>
    <row r="362" spans="1:8" x14ac:dyDescent="0.25">
      <c r="A362" s="32"/>
      <c r="B362" s="71">
        <v>559</v>
      </c>
      <c r="C362" s="96">
        <v>473</v>
      </c>
      <c r="D362" s="96">
        <v>3241</v>
      </c>
      <c r="E362" s="97" t="s">
        <v>45</v>
      </c>
      <c r="F362" s="80">
        <v>80000</v>
      </c>
      <c r="G362" s="80">
        <v>80000</v>
      </c>
      <c r="H362" s="80">
        <v>80000</v>
      </c>
    </row>
    <row r="363" spans="1:8" s="26" customFormat="1" x14ac:dyDescent="0.25">
      <c r="A363" s="7"/>
      <c r="B363" s="76"/>
      <c r="C363" s="77"/>
      <c r="D363" s="78">
        <v>324</v>
      </c>
      <c r="E363" s="19" t="s">
        <v>45</v>
      </c>
      <c r="F363" s="20">
        <v>90000</v>
      </c>
      <c r="G363" s="20">
        <v>90000</v>
      </c>
      <c r="H363" s="20">
        <v>90000</v>
      </c>
    </row>
    <row r="364" spans="1:8" x14ac:dyDescent="0.25">
      <c r="A364" s="32"/>
      <c r="B364" s="67">
        <v>12</v>
      </c>
      <c r="C364" s="68" t="s">
        <v>15</v>
      </c>
      <c r="D364" s="69">
        <v>3293</v>
      </c>
      <c r="E364" s="70" t="s">
        <v>47</v>
      </c>
      <c r="F364" s="14">
        <v>95000</v>
      </c>
      <c r="G364" s="14">
        <v>15000</v>
      </c>
      <c r="H364" s="14">
        <v>15000</v>
      </c>
    </row>
    <row r="365" spans="1:8" x14ac:dyDescent="0.25">
      <c r="A365" s="32"/>
      <c r="B365" s="71">
        <v>559</v>
      </c>
      <c r="C365" s="72" t="s">
        <v>15</v>
      </c>
      <c r="D365" s="73">
        <v>3293</v>
      </c>
      <c r="E365" s="93" t="s">
        <v>47</v>
      </c>
      <c r="F365" s="75">
        <v>541875</v>
      </c>
      <c r="G365" s="75">
        <v>85000</v>
      </c>
      <c r="H365" s="75">
        <v>85000</v>
      </c>
    </row>
    <row r="366" spans="1:8" s="26" customFormat="1" x14ac:dyDescent="0.25">
      <c r="A366" s="7"/>
      <c r="B366" s="76"/>
      <c r="C366" s="77"/>
      <c r="D366" s="78">
        <v>329</v>
      </c>
      <c r="E366" s="19" t="s">
        <v>51</v>
      </c>
      <c r="F366" s="20">
        <f>F365+F364</f>
        <v>636875</v>
      </c>
      <c r="G366" s="20">
        <v>100000</v>
      </c>
      <c r="H366" s="20">
        <v>100000</v>
      </c>
    </row>
    <row r="367" spans="1:8" s="26" customFormat="1" x14ac:dyDescent="0.25">
      <c r="A367" s="7"/>
      <c r="B367" s="76"/>
      <c r="C367" s="77"/>
      <c r="D367" s="78">
        <v>32</v>
      </c>
      <c r="E367" s="19" t="s">
        <v>150</v>
      </c>
      <c r="F367" s="20">
        <f>F366+F363+F360+F351</f>
        <v>3084979</v>
      </c>
      <c r="G367" s="20">
        <f>G366+G363+G360+G351</f>
        <v>1710566</v>
      </c>
      <c r="H367" s="20">
        <f>H366+H363+H360+H351</f>
        <v>1907946</v>
      </c>
    </row>
    <row r="368" spans="1:8" x14ac:dyDescent="0.25">
      <c r="A368" s="32"/>
      <c r="B368" s="94">
        <v>12</v>
      </c>
      <c r="C368" s="126" t="s">
        <v>15</v>
      </c>
      <c r="D368" s="115">
        <v>4221</v>
      </c>
      <c r="E368" s="95" t="s">
        <v>62</v>
      </c>
      <c r="F368" s="31">
        <v>7500</v>
      </c>
      <c r="G368" s="31">
        <v>7500</v>
      </c>
      <c r="H368" s="31">
        <v>7500</v>
      </c>
    </row>
    <row r="369" spans="1:8" x14ac:dyDescent="0.25">
      <c r="A369" s="32"/>
      <c r="B369" s="92">
        <v>559</v>
      </c>
      <c r="C369" s="137" t="s">
        <v>15</v>
      </c>
      <c r="D369" s="125">
        <v>4221</v>
      </c>
      <c r="E369" s="93" t="s">
        <v>62</v>
      </c>
      <c r="F369" s="80">
        <v>42500</v>
      </c>
      <c r="G369" s="80">
        <v>42500</v>
      </c>
      <c r="H369" s="80">
        <v>42500</v>
      </c>
    </row>
    <row r="370" spans="1:8" s="26" customFormat="1" x14ac:dyDescent="0.25">
      <c r="A370" s="7"/>
      <c r="B370" s="76"/>
      <c r="C370" s="77"/>
      <c r="D370" s="78">
        <v>422</v>
      </c>
      <c r="E370" s="79" t="s">
        <v>62</v>
      </c>
      <c r="F370" s="20">
        <v>50000</v>
      </c>
      <c r="G370" s="20">
        <v>50000</v>
      </c>
      <c r="H370" s="20">
        <v>50000</v>
      </c>
    </row>
    <row r="371" spans="1:8" ht="25.5" x14ac:dyDescent="0.25">
      <c r="A371" s="7" t="s">
        <v>14</v>
      </c>
      <c r="B371" s="167" t="s">
        <v>155</v>
      </c>
      <c r="C371" s="140"/>
      <c r="D371" s="141"/>
      <c r="E371" s="61" t="s">
        <v>156</v>
      </c>
      <c r="F371" s="142">
        <v>5000000</v>
      </c>
      <c r="G371" s="142">
        <v>5000000</v>
      </c>
      <c r="H371" s="142">
        <v>5000000</v>
      </c>
    </row>
    <row r="372" spans="1:8" x14ac:dyDescent="0.25">
      <c r="A372" s="7"/>
      <c r="B372" s="53"/>
      <c r="C372" s="54"/>
      <c r="D372" s="55"/>
      <c r="E372" s="56"/>
      <c r="F372" s="58">
        <v>5000000</v>
      </c>
      <c r="G372" s="58">
        <v>5000000</v>
      </c>
      <c r="H372" s="58">
        <v>5000000</v>
      </c>
    </row>
    <row r="373" spans="1:8" x14ac:dyDescent="0.25">
      <c r="A373" s="7"/>
      <c r="B373" s="27">
        <v>11</v>
      </c>
      <c r="C373" s="28" t="s">
        <v>15</v>
      </c>
      <c r="D373" s="29">
        <v>3631</v>
      </c>
      <c r="E373" s="30" t="s">
        <v>92</v>
      </c>
      <c r="F373" s="31">
        <v>1000000</v>
      </c>
      <c r="G373" s="31">
        <v>1000000</v>
      </c>
      <c r="H373" s="31">
        <v>1000000</v>
      </c>
    </row>
    <row r="374" spans="1:8" x14ac:dyDescent="0.25">
      <c r="A374" s="7"/>
      <c r="B374" s="27">
        <v>11</v>
      </c>
      <c r="C374" s="28" t="s">
        <v>15</v>
      </c>
      <c r="D374" s="29">
        <v>3632</v>
      </c>
      <c r="E374" s="30" t="s">
        <v>117</v>
      </c>
      <c r="F374" s="31">
        <v>4000000</v>
      </c>
      <c r="G374" s="31">
        <v>4000000</v>
      </c>
      <c r="H374" s="31">
        <v>4000000</v>
      </c>
    </row>
    <row r="375" spans="1:8" x14ac:dyDescent="0.25">
      <c r="A375" s="7"/>
      <c r="B375" s="34"/>
      <c r="C375" s="35"/>
      <c r="D375" s="18">
        <v>363</v>
      </c>
      <c r="E375" s="100" t="s">
        <v>118</v>
      </c>
      <c r="F375" s="20">
        <f>SUM(F373:F374)</f>
        <v>5000000</v>
      </c>
      <c r="G375" s="20">
        <f t="shared" ref="G375:H375" si="16">SUM(G373:G374)</f>
        <v>5000000</v>
      </c>
      <c r="H375" s="20">
        <f t="shared" si="16"/>
        <v>5000000</v>
      </c>
    </row>
    <row r="376" spans="1:8" s="26" customFormat="1" x14ac:dyDescent="0.25">
      <c r="A376" s="7"/>
      <c r="B376" s="16"/>
      <c r="C376" s="17"/>
      <c r="D376" s="18">
        <v>36</v>
      </c>
      <c r="E376" s="19" t="s">
        <v>166</v>
      </c>
      <c r="F376" s="20">
        <v>5000000</v>
      </c>
      <c r="G376" s="20">
        <v>5000000</v>
      </c>
      <c r="H376" s="20">
        <v>5000000</v>
      </c>
    </row>
    <row r="377" spans="1:8" x14ac:dyDescent="0.25">
      <c r="A377" s="7" t="s">
        <v>14</v>
      </c>
      <c r="B377" s="167" t="s">
        <v>157</v>
      </c>
      <c r="C377" s="140"/>
      <c r="D377" s="141"/>
      <c r="E377" s="61" t="s">
        <v>158</v>
      </c>
      <c r="F377" s="142">
        <v>500000</v>
      </c>
      <c r="G377" s="142">
        <v>400000</v>
      </c>
      <c r="H377" s="142">
        <v>400000</v>
      </c>
    </row>
    <row r="378" spans="1:8" x14ac:dyDescent="0.25">
      <c r="A378" s="7"/>
      <c r="B378" s="27">
        <v>11</v>
      </c>
      <c r="C378" s="28" t="s">
        <v>15</v>
      </c>
      <c r="D378" s="29">
        <v>3233</v>
      </c>
      <c r="E378" s="30" t="s">
        <v>38</v>
      </c>
      <c r="F378" s="31">
        <v>225000</v>
      </c>
      <c r="G378" s="31">
        <v>100000</v>
      </c>
      <c r="H378" s="31">
        <v>100000</v>
      </c>
    </row>
    <row r="379" spans="1:8" x14ac:dyDescent="0.25">
      <c r="A379" s="7"/>
      <c r="B379" s="27">
        <v>11</v>
      </c>
      <c r="C379" s="28" t="s">
        <v>15</v>
      </c>
      <c r="D379" s="29">
        <v>3235</v>
      </c>
      <c r="E379" s="30" t="s">
        <v>40</v>
      </c>
      <c r="F379" s="31">
        <v>10000</v>
      </c>
      <c r="G379" s="31">
        <v>100000</v>
      </c>
      <c r="H379" s="31">
        <v>100000</v>
      </c>
    </row>
    <row r="380" spans="1:8" x14ac:dyDescent="0.25">
      <c r="A380" s="7"/>
      <c r="B380" s="27">
        <v>11</v>
      </c>
      <c r="C380" s="28" t="s">
        <v>15</v>
      </c>
      <c r="D380" s="29">
        <v>3237</v>
      </c>
      <c r="E380" s="30" t="s">
        <v>42</v>
      </c>
      <c r="F380" s="31">
        <v>225000</v>
      </c>
      <c r="G380" s="31">
        <v>100000</v>
      </c>
      <c r="H380" s="31">
        <v>100000</v>
      </c>
    </row>
    <row r="381" spans="1:8" x14ac:dyDescent="0.25">
      <c r="A381" s="7"/>
      <c r="B381" s="27">
        <v>11</v>
      </c>
      <c r="C381" s="28" t="s">
        <v>15</v>
      </c>
      <c r="D381" s="29">
        <v>3238</v>
      </c>
      <c r="E381" s="30" t="s">
        <v>77</v>
      </c>
      <c r="F381" s="31">
        <v>10000</v>
      </c>
      <c r="G381" s="31">
        <v>50000</v>
      </c>
      <c r="H381" s="31">
        <v>50000</v>
      </c>
    </row>
    <row r="382" spans="1:8" x14ac:dyDescent="0.25">
      <c r="A382" s="7"/>
      <c r="B382" s="27">
        <v>11</v>
      </c>
      <c r="C382" s="28" t="s">
        <v>15</v>
      </c>
      <c r="D382" s="29">
        <v>3239</v>
      </c>
      <c r="E382" s="30" t="s">
        <v>43</v>
      </c>
      <c r="F382" s="31">
        <v>30000</v>
      </c>
      <c r="G382" s="31">
        <v>50000</v>
      </c>
      <c r="H382" s="31">
        <v>50000</v>
      </c>
    </row>
    <row r="383" spans="1:8" x14ac:dyDescent="0.25">
      <c r="A383" s="7"/>
      <c r="B383" s="53"/>
      <c r="C383" s="54"/>
      <c r="D383" s="55">
        <v>323</v>
      </c>
      <c r="E383" s="56" t="s">
        <v>44</v>
      </c>
      <c r="F383" s="58">
        <v>500000</v>
      </c>
      <c r="G383" s="58">
        <v>400000</v>
      </c>
      <c r="H383" s="58">
        <v>400000</v>
      </c>
    </row>
    <row r="384" spans="1:8" x14ac:dyDescent="0.25">
      <c r="A384" s="7"/>
      <c r="B384" s="53"/>
      <c r="C384" s="54"/>
      <c r="D384" s="55">
        <v>32</v>
      </c>
      <c r="E384" s="56" t="s">
        <v>150</v>
      </c>
      <c r="F384" s="58">
        <v>500000</v>
      </c>
      <c r="G384" s="58">
        <v>400000</v>
      </c>
      <c r="H384" s="58">
        <v>400000</v>
      </c>
    </row>
    <row r="385" spans="1:8" x14ac:dyDescent="0.25">
      <c r="A385" s="7" t="s">
        <v>14</v>
      </c>
      <c r="B385" s="167" t="s">
        <v>159</v>
      </c>
      <c r="C385" s="140"/>
      <c r="D385" s="141"/>
      <c r="E385" s="61" t="s">
        <v>160</v>
      </c>
      <c r="F385" s="142">
        <v>481500</v>
      </c>
      <c r="G385" s="142">
        <v>500000</v>
      </c>
      <c r="H385" s="142">
        <v>500000</v>
      </c>
    </row>
    <row r="386" spans="1:8" x14ac:dyDescent="0.25">
      <c r="A386" s="7"/>
      <c r="B386" s="27">
        <v>11</v>
      </c>
      <c r="C386" s="28" t="s">
        <v>15</v>
      </c>
      <c r="D386" s="29">
        <v>3211</v>
      </c>
      <c r="E386" s="30" t="s">
        <v>25</v>
      </c>
      <c r="F386" s="31">
        <v>50000</v>
      </c>
      <c r="G386" s="31">
        <v>200000</v>
      </c>
      <c r="H386" s="31">
        <v>200000</v>
      </c>
    </row>
    <row r="387" spans="1:8" x14ac:dyDescent="0.25">
      <c r="A387" s="7"/>
      <c r="B387" s="27">
        <v>11</v>
      </c>
      <c r="C387" s="28" t="s">
        <v>15</v>
      </c>
      <c r="D387" s="29">
        <v>3235</v>
      </c>
      <c r="E387" s="30" t="s">
        <v>40</v>
      </c>
      <c r="F387" s="31">
        <v>100000</v>
      </c>
      <c r="G387" s="31">
        <v>100000</v>
      </c>
      <c r="H387" s="31">
        <v>100000</v>
      </c>
    </row>
    <row r="388" spans="1:8" x14ac:dyDescent="0.25">
      <c r="A388" s="7"/>
      <c r="B388" s="27">
        <v>11</v>
      </c>
      <c r="C388" s="28" t="s">
        <v>15</v>
      </c>
      <c r="D388" s="29">
        <v>3237</v>
      </c>
      <c r="E388" s="30" t="s">
        <v>42</v>
      </c>
      <c r="F388" s="31">
        <v>100000</v>
      </c>
      <c r="G388" s="31">
        <v>100000</v>
      </c>
      <c r="H388" s="31">
        <v>100000</v>
      </c>
    </row>
    <row r="389" spans="1:8" x14ac:dyDescent="0.25">
      <c r="A389" s="7"/>
      <c r="B389" s="27">
        <v>11</v>
      </c>
      <c r="C389" s="28" t="s">
        <v>15</v>
      </c>
      <c r="D389" s="29">
        <v>3239</v>
      </c>
      <c r="E389" s="30" t="s">
        <v>43</v>
      </c>
      <c r="F389" s="31">
        <v>30000</v>
      </c>
      <c r="G389" s="31">
        <v>50000</v>
      </c>
      <c r="H389" s="31">
        <v>50000</v>
      </c>
    </row>
    <row r="390" spans="1:8" x14ac:dyDescent="0.25">
      <c r="A390" s="7"/>
      <c r="B390" s="27">
        <v>11</v>
      </c>
      <c r="C390" s="28" t="s">
        <v>15</v>
      </c>
      <c r="D390" s="29">
        <v>3299</v>
      </c>
      <c r="E390" s="30" t="s">
        <v>51</v>
      </c>
      <c r="F390" s="31">
        <v>20000</v>
      </c>
      <c r="G390" s="31">
        <v>0</v>
      </c>
      <c r="H390" s="31">
        <v>0</v>
      </c>
    </row>
    <row r="391" spans="1:8" x14ac:dyDescent="0.25">
      <c r="A391" s="7"/>
      <c r="B391" s="27">
        <v>11</v>
      </c>
      <c r="C391" s="28" t="s">
        <v>15</v>
      </c>
      <c r="D391" s="29">
        <v>3293</v>
      </c>
      <c r="E391" s="30" t="s">
        <v>47</v>
      </c>
      <c r="F391" s="31">
        <v>100000</v>
      </c>
      <c r="G391" s="31">
        <v>0</v>
      </c>
      <c r="H391" s="31">
        <v>0</v>
      </c>
    </row>
    <row r="392" spans="1:8" x14ac:dyDescent="0.25">
      <c r="A392" s="7"/>
      <c r="B392" s="27">
        <v>11</v>
      </c>
      <c r="C392" s="28" t="s">
        <v>15</v>
      </c>
      <c r="D392" s="29">
        <v>3241</v>
      </c>
      <c r="E392" s="30" t="s">
        <v>45</v>
      </c>
      <c r="F392" s="31">
        <v>81500</v>
      </c>
      <c r="G392" s="31">
        <v>50000</v>
      </c>
      <c r="H392" s="31">
        <v>50000</v>
      </c>
    </row>
    <row r="393" spans="1:8" x14ac:dyDescent="0.25">
      <c r="A393" s="7"/>
      <c r="B393" s="53"/>
      <c r="C393" s="54"/>
      <c r="D393" s="55">
        <v>323</v>
      </c>
      <c r="E393" s="56" t="s">
        <v>44</v>
      </c>
      <c r="F393" s="58">
        <v>481500</v>
      </c>
      <c r="G393" s="58">
        <v>500000</v>
      </c>
      <c r="H393" s="58">
        <v>500000</v>
      </c>
    </row>
    <row r="394" spans="1:8" x14ac:dyDescent="0.25">
      <c r="A394" s="7"/>
      <c r="B394" s="53"/>
      <c r="C394" s="54"/>
      <c r="D394" s="55">
        <v>32</v>
      </c>
      <c r="E394" s="56" t="s">
        <v>150</v>
      </c>
      <c r="F394" s="58">
        <v>481500</v>
      </c>
      <c r="G394" s="58">
        <v>500000</v>
      </c>
      <c r="H394" s="58">
        <v>500000</v>
      </c>
    </row>
    <row r="395" spans="1:8" x14ac:dyDescent="0.25">
      <c r="A395" s="7" t="s">
        <v>129</v>
      </c>
      <c r="B395" s="37" t="s">
        <v>161</v>
      </c>
      <c r="C395" s="7"/>
      <c r="D395" s="7"/>
      <c r="E395" s="8" t="s">
        <v>162</v>
      </c>
      <c r="F395" s="9">
        <v>5000000</v>
      </c>
      <c r="G395" s="9">
        <v>3000000</v>
      </c>
      <c r="H395" s="9">
        <v>150000</v>
      </c>
    </row>
    <row r="396" spans="1:8" x14ac:dyDescent="0.25">
      <c r="A396" s="7"/>
      <c r="B396" s="10">
        <v>11</v>
      </c>
      <c r="C396" s="11" t="s">
        <v>15</v>
      </c>
      <c r="D396" s="12">
        <v>3111</v>
      </c>
      <c r="E396" s="13" t="s">
        <v>16</v>
      </c>
      <c r="F396" s="15">
        <v>500000</v>
      </c>
      <c r="G396" s="15">
        <v>500000</v>
      </c>
      <c r="H396" s="15">
        <v>0</v>
      </c>
    </row>
    <row r="397" spans="1:8" x14ac:dyDescent="0.25">
      <c r="A397" s="7"/>
      <c r="B397" s="16"/>
      <c r="C397" s="17"/>
      <c r="D397" s="18">
        <v>311</v>
      </c>
      <c r="E397" s="19" t="s">
        <v>19</v>
      </c>
      <c r="F397" s="20">
        <v>500000</v>
      </c>
      <c r="G397" s="20">
        <v>500000</v>
      </c>
      <c r="H397" s="20">
        <v>0</v>
      </c>
    </row>
    <row r="398" spans="1:8" x14ac:dyDescent="0.25">
      <c r="A398" s="7"/>
      <c r="B398" s="10">
        <v>11</v>
      </c>
      <c r="C398" s="11" t="s">
        <v>15</v>
      </c>
      <c r="D398" s="12">
        <v>3121</v>
      </c>
      <c r="E398" s="13" t="s">
        <v>20</v>
      </c>
      <c r="F398" s="15">
        <v>50000</v>
      </c>
      <c r="G398" s="15">
        <v>50000</v>
      </c>
      <c r="H398" s="15">
        <v>0</v>
      </c>
    </row>
    <row r="399" spans="1:8" x14ac:dyDescent="0.25">
      <c r="A399" s="7"/>
      <c r="B399" s="16"/>
      <c r="C399" s="17"/>
      <c r="D399" s="18">
        <v>312</v>
      </c>
      <c r="E399" s="19" t="s">
        <v>20</v>
      </c>
      <c r="F399" s="20">
        <v>50000</v>
      </c>
      <c r="G399" s="20">
        <v>50000</v>
      </c>
      <c r="H399" s="20">
        <v>0</v>
      </c>
    </row>
    <row r="400" spans="1:8" x14ac:dyDescent="0.25">
      <c r="A400" s="7"/>
      <c r="B400" s="10">
        <v>11</v>
      </c>
      <c r="C400" s="11" t="s">
        <v>15</v>
      </c>
      <c r="D400" s="12">
        <v>3132</v>
      </c>
      <c r="E400" s="13" t="s">
        <v>21</v>
      </c>
      <c r="F400" s="15">
        <v>200000</v>
      </c>
      <c r="G400" s="15">
        <v>200000</v>
      </c>
      <c r="H400" s="15">
        <v>0</v>
      </c>
    </row>
    <row r="401" spans="1:8" x14ac:dyDescent="0.25">
      <c r="A401" s="7"/>
      <c r="B401" s="16"/>
      <c r="C401" s="17"/>
      <c r="D401" s="18">
        <v>313</v>
      </c>
      <c r="E401" s="19" t="s">
        <v>23</v>
      </c>
      <c r="F401" s="20">
        <v>200000</v>
      </c>
      <c r="G401" s="20">
        <v>200000</v>
      </c>
      <c r="H401" s="20">
        <v>0</v>
      </c>
    </row>
    <row r="402" spans="1:8" x14ac:dyDescent="0.25">
      <c r="A402" s="7"/>
      <c r="B402" s="16"/>
      <c r="C402" s="17"/>
      <c r="D402" s="18">
        <v>31</v>
      </c>
      <c r="E402" s="19" t="s">
        <v>24</v>
      </c>
      <c r="F402" s="20">
        <v>750000</v>
      </c>
      <c r="G402" s="20">
        <v>750000</v>
      </c>
      <c r="H402" s="20">
        <v>0</v>
      </c>
    </row>
    <row r="403" spans="1:8" x14ac:dyDescent="0.25">
      <c r="A403" s="7"/>
      <c r="B403" s="10">
        <v>11</v>
      </c>
      <c r="C403" s="11" t="s">
        <v>15</v>
      </c>
      <c r="D403" s="12">
        <v>3211</v>
      </c>
      <c r="E403" s="13" t="s">
        <v>25</v>
      </c>
      <c r="F403" s="15">
        <v>150000</v>
      </c>
      <c r="G403" s="15">
        <v>150000</v>
      </c>
      <c r="H403" s="15">
        <v>150000</v>
      </c>
    </row>
    <row r="404" spans="1:8" x14ac:dyDescent="0.25">
      <c r="A404" s="7"/>
      <c r="B404" s="16"/>
      <c r="C404" s="17"/>
      <c r="D404" s="18">
        <v>321</v>
      </c>
      <c r="E404" s="19" t="s">
        <v>29</v>
      </c>
      <c r="F404" s="20">
        <v>150000</v>
      </c>
      <c r="G404" s="20">
        <v>150000</v>
      </c>
      <c r="H404" s="20">
        <v>150000</v>
      </c>
    </row>
    <row r="405" spans="1:8" x14ac:dyDescent="0.25">
      <c r="A405" s="7"/>
      <c r="B405" s="10">
        <v>11</v>
      </c>
      <c r="C405" s="11" t="s">
        <v>15</v>
      </c>
      <c r="D405" s="12">
        <v>3221</v>
      </c>
      <c r="E405" s="13" t="s">
        <v>30</v>
      </c>
      <c r="F405" s="15">
        <v>200000</v>
      </c>
      <c r="G405" s="15">
        <v>200000</v>
      </c>
      <c r="H405" s="15">
        <v>0</v>
      </c>
    </row>
    <row r="406" spans="1:8" x14ac:dyDescent="0.25">
      <c r="A406" s="7"/>
      <c r="B406" s="10">
        <v>11</v>
      </c>
      <c r="C406" s="11" t="s">
        <v>15</v>
      </c>
      <c r="D406" s="12">
        <v>3227</v>
      </c>
      <c r="E406" s="13" t="s">
        <v>34</v>
      </c>
      <c r="F406" s="15">
        <v>200000</v>
      </c>
      <c r="G406" s="15">
        <v>200000</v>
      </c>
      <c r="H406" s="15">
        <v>0</v>
      </c>
    </row>
    <row r="407" spans="1:8" x14ac:dyDescent="0.25">
      <c r="A407" s="7"/>
      <c r="B407" s="16"/>
      <c r="C407" s="17"/>
      <c r="D407" s="18">
        <v>322</v>
      </c>
      <c r="E407" s="19" t="s">
        <v>35</v>
      </c>
      <c r="F407" s="20">
        <v>400000</v>
      </c>
      <c r="G407" s="20">
        <v>400000</v>
      </c>
      <c r="H407" s="20">
        <v>0</v>
      </c>
    </row>
    <row r="408" spans="1:8" x14ac:dyDescent="0.25">
      <c r="A408" s="7"/>
      <c r="B408" s="10">
        <v>11</v>
      </c>
      <c r="C408" s="11" t="s">
        <v>15</v>
      </c>
      <c r="D408" s="12">
        <v>3231</v>
      </c>
      <c r="E408" s="13" t="s">
        <v>36</v>
      </c>
      <c r="F408" s="15">
        <v>600000</v>
      </c>
      <c r="G408" s="15">
        <v>200000</v>
      </c>
      <c r="H408" s="15">
        <v>0</v>
      </c>
    </row>
    <row r="409" spans="1:8" x14ac:dyDescent="0.25">
      <c r="A409" s="7"/>
      <c r="B409" s="10">
        <v>11</v>
      </c>
      <c r="C409" s="11" t="s">
        <v>15</v>
      </c>
      <c r="D409" s="12">
        <v>3233</v>
      </c>
      <c r="E409" s="13" t="s">
        <v>38</v>
      </c>
      <c r="F409" s="15">
        <v>100000</v>
      </c>
      <c r="G409" s="15">
        <v>100000</v>
      </c>
      <c r="H409" s="15">
        <v>0</v>
      </c>
    </row>
    <row r="410" spans="1:8" x14ac:dyDescent="0.25">
      <c r="A410" s="7"/>
      <c r="B410" s="10">
        <v>11</v>
      </c>
      <c r="C410" s="11" t="s">
        <v>15</v>
      </c>
      <c r="D410" s="12">
        <v>3234</v>
      </c>
      <c r="E410" s="13" t="s">
        <v>39</v>
      </c>
      <c r="F410" s="15">
        <v>400000</v>
      </c>
      <c r="G410" s="15">
        <v>100000</v>
      </c>
      <c r="H410" s="15">
        <v>0</v>
      </c>
    </row>
    <row r="411" spans="1:8" x14ac:dyDescent="0.25">
      <c r="A411" s="7"/>
      <c r="B411" s="10">
        <v>11</v>
      </c>
      <c r="C411" s="11" t="s">
        <v>15</v>
      </c>
      <c r="D411" s="12">
        <v>3235</v>
      </c>
      <c r="E411" s="13" t="s">
        <v>40</v>
      </c>
      <c r="F411" s="15">
        <v>1800000</v>
      </c>
      <c r="G411" s="15">
        <v>500000</v>
      </c>
      <c r="H411" s="15">
        <v>0</v>
      </c>
    </row>
    <row r="412" spans="1:8" x14ac:dyDescent="0.25">
      <c r="A412" s="7"/>
      <c r="B412" s="10">
        <v>11</v>
      </c>
      <c r="C412" s="11" t="s">
        <v>15</v>
      </c>
      <c r="D412" s="12">
        <v>3237</v>
      </c>
      <c r="E412" s="13" t="s">
        <v>42</v>
      </c>
      <c r="F412" s="15">
        <v>400000</v>
      </c>
      <c r="G412" s="15">
        <v>400000</v>
      </c>
      <c r="H412" s="15">
        <v>0</v>
      </c>
    </row>
    <row r="413" spans="1:8" x14ac:dyDescent="0.25">
      <c r="A413" s="7"/>
      <c r="B413" s="16"/>
      <c r="C413" s="17"/>
      <c r="D413" s="18">
        <v>323</v>
      </c>
      <c r="E413" s="19" t="s">
        <v>44</v>
      </c>
      <c r="F413" s="20">
        <v>3300000</v>
      </c>
      <c r="G413" s="20">
        <v>1300000</v>
      </c>
      <c r="H413" s="20">
        <v>0</v>
      </c>
    </row>
    <row r="414" spans="1:8" x14ac:dyDescent="0.25">
      <c r="A414" s="7"/>
      <c r="B414" s="10">
        <v>11</v>
      </c>
      <c r="C414" s="11" t="s">
        <v>15</v>
      </c>
      <c r="D414" s="12">
        <v>3293</v>
      </c>
      <c r="E414" s="13" t="s">
        <v>47</v>
      </c>
      <c r="F414" s="15">
        <v>400000</v>
      </c>
      <c r="G414" s="15">
        <v>400000</v>
      </c>
      <c r="H414" s="15">
        <v>0</v>
      </c>
    </row>
    <row r="415" spans="1:8" s="26" customFormat="1" x14ac:dyDescent="0.25">
      <c r="A415" s="7"/>
      <c r="B415" s="16"/>
      <c r="C415" s="17"/>
      <c r="D415" s="18">
        <v>329</v>
      </c>
      <c r="E415" s="19" t="s">
        <v>51</v>
      </c>
      <c r="F415" s="20">
        <v>400000</v>
      </c>
      <c r="G415" s="20">
        <v>400000</v>
      </c>
      <c r="H415" s="20">
        <v>0</v>
      </c>
    </row>
    <row r="416" spans="1:8" s="26" customFormat="1" x14ac:dyDescent="0.25">
      <c r="A416" s="7"/>
      <c r="B416" s="76"/>
      <c r="C416" s="77"/>
      <c r="D416" s="78">
        <v>32</v>
      </c>
      <c r="E416" s="19" t="s">
        <v>150</v>
      </c>
      <c r="F416" s="20">
        <v>4250000</v>
      </c>
      <c r="G416" s="20">
        <v>2250000</v>
      </c>
      <c r="H416" s="20">
        <v>150000</v>
      </c>
    </row>
    <row r="419" spans="7:7" x14ac:dyDescent="0.25">
      <c r="G419" s="162" t="s">
        <v>167</v>
      </c>
    </row>
    <row r="420" spans="7:7" x14ac:dyDescent="0.25">
      <c r="G420" s="162" t="s">
        <v>168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Ministarstvo Turizma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Koren</dc:creator>
  <cp:lastModifiedBy>Nikolina Sladoljev</cp:lastModifiedBy>
  <cp:lastPrinted>2019-11-18T11:14:24Z</cp:lastPrinted>
  <dcterms:created xsi:type="dcterms:W3CDTF">2019-10-03T09:51:10Z</dcterms:created>
  <dcterms:modified xsi:type="dcterms:W3CDTF">2019-11-18T11:14:32Z</dcterms:modified>
</cp:coreProperties>
</file>